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Štítary\"/>
    </mc:Choice>
  </mc:AlternateContent>
  <bookViews>
    <workbookView xWindow="0" yWindow="0" windowWidth="0" windowHeight="0"/>
  </bookViews>
  <sheets>
    <sheet name="Rekapitulace stavby" sheetId="1" r:id="rId1"/>
    <sheet name="SO 01 - Tůň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Tůň'!$C$82:$K$124</definedName>
    <definedName name="_xlnm.Print_Area" localSheetId="1">'SO 01 - Tůň'!$C$4:$J$39,'SO 01 - Tůň'!$C$45:$J$64,'SO 01 - Tůň'!$C$70:$K$124</definedName>
    <definedName name="_xlnm.Print_Titles" localSheetId="1">'SO 01 - Tůň'!$82:$82</definedName>
    <definedName name="_xlnm._FilterDatabase" localSheetId="2" hidden="1">'VRN - Vedlejší rozpočtové...'!$C$82:$K$111</definedName>
    <definedName name="_xlnm.Print_Area" localSheetId="2">'VRN - Vedlejší rozpočtové...'!$C$4:$J$39,'VRN - Vedlejší rozpočtové...'!$C$45:$J$64,'VRN - Vedlejší rozpočtové...'!$C$70:$K$111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9"/>
  <c r="BH109"/>
  <c r="BG109"/>
  <c r="BF109"/>
  <c r="T109"/>
  <c r="T108"/>
  <c r="R109"/>
  <c r="R108"/>
  <c r="P109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1" r="L50"/>
  <c r="AM50"/>
  <c r="AM49"/>
  <c r="L49"/>
  <c r="AM47"/>
  <c r="L47"/>
  <c r="L45"/>
  <c r="L44"/>
  <c i="2" r="BK104"/>
  <c i="3" r="J103"/>
  <c i="2" r="BK110"/>
  <c r="J102"/>
  <c r="J122"/>
  <c r="J104"/>
  <c r="BK100"/>
  <c r="BK92"/>
  <c r="J113"/>
  <c r="J92"/>
  <c i="3" r="J88"/>
  <c r="J105"/>
  <c i="2" r="J110"/>
  <c r="J90"/>
  <c i="3" r="J91"/>
  <c r="BK103"/>
  <c i="2" r="J116"/>
  <c r="BK86"/>
  <c r="J86"/>
  <c r="BK116"/>
  <c r="BK98"/>
  <c i="3" r="BK100"/>
  <c r="BK91"/>
  <c r="J100"/>
  <c r="BK86"/>
  <c i="2" r="J124"/>
  <c r="BK106"/>
  <c r="J106"/>
  <c r="J98"/>
  <c r="BK120"/>
  <c r="J100"/>
  <c i="3" r="BK105"/>
  <c r="J109"/>
  <c r="BK109"/>
  <c r="J97"/>
  <c r="BK97"/>
  <c i="2" r="BK124"/>
  <c r="BK102"/>
  <c i="1" r="AS54"/>
  <c i="2" r="J88"/>
  <c i="3" r="J94"/>
  <c r="BK94"/>
  <c i="2" r="J96"/>
  <c r="BK122"/>
  <c r="J120"/>
  <c r="BK88"/>
  <c r="BK90"/>
  <c r="BK113"/>
  <c r="BK96"/>
  <c i="3" r="J86"/>
  <c r="BK88"/>
  <c i="2" l="1" r="P85"/>
  <c r="BK109"/>
  <c r="J109"/>
  <c r="J62"/>
  <c r="T109"/>
  <c r="P119"/>
  <c r="R85"/>
  <c r="P109"/>
  <c r="BK119"/>
  <c r="J119"/>
  <c r="J63"/>
  <c r="R119"/>
  <c r="BK85"/>
  <c r="J85"/>
  <c r="J61"/>
  <c r="R109"/>
  <c r="T119"/>
  <c i="3" r="P85"/>
  <c r="R85"/>
  <c r="BK102"/>
  <c r="J102"/>
  <c r="J62"/>
  <c r="R102"/>
  <c i="2" r="T85"/>
  <c r="T84"/>
  <c r="T83"/>
  <c i="3" r="BK85"/>
  <c r="J85"/>
  <c r="J61"/>
  <c r="T85"/>
  <c r="P102"/>
  <c r="T102"/>
  <c r="BK108"/>
  <c r="J108"/>
  <c r="J63"/>
  <c r="F80"/>
  <c r="BE91"/>
  <c r="BE103"/>
  <c r="BE105"/>
  <c r="BE109"/>
  <c r="BE86"/>
  <c r="BE94"/>
  <c r="BE100"/>
  <c r="E48"/>
  <c r="J52"/>
  <c r="BE88"/>
  <c r="BE97"/>
  <c i="2" r="J52"/>
  <c r="E73"/>
  <c r="BE92"/>
  <c r="BE96"/>
  <c r="BE106"/>
  <c r="BE110"/>
  <c r="BE113"/>
  <c r="BE88"/>
  <c r="BE100"/>
  <c r="BE104"/>
  <c r="BE116"/>
  <c r="BE120"/>
  <c r="BE122"/>
  <c r="BE124"/>
  <c r="F55"/>
  <c r="BE86"/>
  <c r="BE90"/>
  <c r="BE98"/>
  <c r="BE102"/>
  <c r="F37"/>
  <c i="1" r="BD55"/>
  <c i="2" r="F35"/>
  <c i="1" r="BB55"/>
  <c i="3" r="J34"/>
  <c i="1" r="AW56"/>
  <c i="2" r="F34"/>
  <c i="1" r="BA55"/>
  <c i="3" r="F36"/>
  <c i="1" r="BC56"/>
  <c i="2" r="J34"/>
  <c i="1" r="AW55"/>
  <c i="3" r="F35"/>
  <c i="1" r="BB56"/>
  <c i="2" r="F36"/>
  <c i="1" r="BC55"/>
  <c i="3" r="F34"/>
  <c i="1" r="BA56"/>
  <c i="3" r="F37"/>
  <c i="1" r="BD56"/>
  <c i="3" l="1" r="T84"/>
  <c r="T83"/>
  <c r="R84"/>
  <c r="R83"/>
  <c r="P84"/>
  <c r="P83"/>
  <c i="1" r="AU56"/>
  <c i="2" r="R84"/>
  <c r="R83"/>
  <c r="P84"/>
  <c r="P83"/>
  <c i="1" r="AU55"/>
  <c i="2" r="BK84"/>
  <c r="J84"/>
  <c r="J60"/>
  <c i="3" r="BK84"/>
  <c r="J84"/>
  <c r="J60"/>
  <c i="2" r="J33"/>
  <c i="1" r="AV55"/>
  <c r="AT55"/>
  <c r="BA54"/>
  <c r="AW54"/>
  <c r="AK30"/>
  <c r="BB54"/>
  <c r="W31"/>
  <c r="BC54"/>
  <c r="W32"/>
  <c i="3" r="F33"/>
  <c i="1" r="AZ56"/>
  <c i="2" r="F33"/>
  <c i="1" r="AZ55"/>
  <c r="BD54"/>
  <c r="W33"/>
  <c i="3" r="J33"/>
  <c i="1" r="AV56"/>
  <c r="AT56"/>
  <c i="2" l="1" r="BK83"/>
  <c r="J83"/>
  <c r="J59"/>
  <c i="3" r="BK83"/>
  <c r="J83"/>
  <c r="J59"/>
  <c i="1" r="W30"/>
  <c r="AX54"/>
  <c r="AY54"/>
  <c r="AZ54"/>
  <c r="W29"/>
  <c r="AU54"/>
  <c i="3" l="1" r="J30"/>
  <c i="1" r="AG56"/>
  <c r="AV54"/>
  <c r="AK29"/>
  <c i="2" r="J30"/>
  <c i="1" r="AG55"/>
  <c i="2" l="1" r="J39"/>
  <c i="3" r="J39"/>
  <c i="1" r="AN55"/>
  <c r="AN56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<sst xmlns="http://schemas.openxmlformats.org/spreadsheetml/2006/main">
  <si>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</si>
  <si>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</si>
  <si>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</si>
  <si>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</si>
  <si>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</si>
  <si>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{e0092a3b-145c-4398-b653-11fcbdf19e7b}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</si>
  <si>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</si>
  <si>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</si>
  <si>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</si>
  <si>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</si>
  <si>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</si>
  <si>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</si>
  <si>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</si>
  <si>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</si>
  <si>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265/2020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</si>
  <si>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</si>
  <si>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</si>
  <si>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Tůň 2 vč. odtokového příkopu PR2</t>
  </si>
  <si>
    <t>KSO:</t>
  </si>
  <si>
    <t/>
  </si>
  <si>
    <t>CC-CZ:</t>
  </si>
  <si>
    <t>Místo:</t>
  </si>
  <si>
    <t>k.ú. Štítary u Krásné, Karlovarský kraj</t>
  </si>
  <si>
    <t>Datum:</t>
  </si>
  <si>
    <t>1.5.2021</t>
  </si>
  <si>
    <t>Zadavatel:</t>
  </si>
  <si>
    <t>IČ:</t>
  </si>
  <si>
    <t>01312774</t>
  </si>
  <si>
    <t>ČR - SPÚ - KPÚ pro Karlovarský kraj, pobočka Cheb</t>
  </si>
  <si>
    <t>DIČ:</t>
  </si>
  <si>
    <t>Uchazeč:</t>
  </si>
  <si>
    <t>Vyplň údaj</t>
  </si>
  <si>
    <t>Projektant:</t>
  </si>
  <si>
    <t>405 27 514</t>
  </si>
  <si>
    <t>GEOREAL spol s r.o</t>
  </si>
  <si>
    <t>CZ40527514</t>
  </si>
  <si>
    <t>True</t>
  </si>
  <si>
    <t>Zpracovatel:</t>
  </si>
  <si>
    <t>GEOREAL spol. s r.o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</si>
  <si>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</si>
  <si>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</si>
  <si>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</si>
  <si>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</si>
  <si>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</si>
  <si>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</si>
  <si>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</si>
  <si>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</si>
  <si>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</si>
  <si>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</si>
  <si>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</si>
  <si>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</si>
  <si>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</si>
  <si>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</si>
  <si>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</si>
  <si>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</si>
  <si>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</si>
  <si>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</si>
  <si>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</si>
  <si>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</si>
  <si>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</si>
  <si>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</si>
  <si>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</si>
  <si>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</si>
  <si>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</si>
  <si>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</si>
  <si>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</si>
  <si>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</si>
  <si>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</si>
  <si>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</si>
  <si>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</si>
  <si>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</si>
  <si>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</si>
  <si>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</si>
  <si>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</si>
  <si>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</si>
  <si>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</si>
  <si>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</si>
  <si>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</si>
  <si>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</si>
  <si>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</si>
  <si>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</si>
  <si>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Tůň</t>
  </si>
  <si>
    <t>STA</t>
  </si>
  <si>
    <t>1</t>
  </si>
  <si>
    <t>{89f04a9e-6f82-427a-8895-6aab08561b05}</t>
  </si>
  <si>
    <t>2</t>
  </si>
  <si>
    <t>VRN</t>
  </si>
  <si>
    <t>Vedlejší rozpočtové náklady</t>
  </si>
  <si>
    <t>{69ad4433-a9c2-4900-b7b3-3f89d8649267}</t>
  </si>
  <si>
    <t>KRYCÍ LIST SOUPISU PRACÍ</t>
  </si>
  <si>
    <t>Objekt:</t>
  </si>
  <si>
    <t>SO 01 - Tůň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</si>
  <si>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</si>
  <si>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</si>
  <si>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</si>
  <si>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</si>
  <si>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</si>
  <si>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</si>
  <si>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</si>
  <si>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</si>
  <si>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</si>
  <si>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</si>
  <si>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</si>
  <si>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</si>
  <si>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</si>
  <si>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</si>
  <si>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</si>
  <si>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</si>
  <si>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</si>
  <si>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</si>
  <si>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</si>
  <si>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</si>
  <si>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</si>
  <si>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</si>
  <si>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</si>
  <si>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</si>
  <si>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</si>
  <si>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</si>
  <si>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</si>
  <si>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</si>
  <si>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</si>
  <si>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</si>
  <si>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CS ÚRS 2021 02</t>
  </si>
  <si>
    <t>4</t>
  </si>
  <si>
    <t>2068577446</t>
  </si>
  <si>
    <t>Online PSC</t>
  </si>
  <si>
    <t>https://podminky.urs.cz/item/CS_URS_2021_02/121151103</t>
  </si>
  <si>
    <t>14</t>
  </si>
  <si>
    <t>124353101</t>
  </si>
  <si>
    <t>Vykopávky pro koryta vodotečí strojně v hornině třídy těžitelnosti II skupiny 4 přes 100 do 1 000 m3</t>
  </si>
  <si>
    <t>m3</t>
  </si>
  <si>
    <t>354746783</t>
  </si>
  <si>
    <t>https://podminky.urs.cz/item/CS_URS_2021_02/124353101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</si>
  <si>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</si>
  <si>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</si>
  <si>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-1962869287</t>
  </si>
  <si>
    <t>https://podminky.urs.cz/item/CS_URS_2021_02/162751137</t>
  </si>
  <si>
    <t>16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</si>
  <si>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</si>
  <si>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</si>
  <si>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-390087268</t>
  </si>
  <si>
    <t>https://podminky.urs.cz/item/CS_URS_2021_02/162751139</t>
  </si>
  <si>
    <t>P</t>
  </si>
  <si>
    <t>Poznámka k položce:_x000d_
21 = zbylých 21 kilometrů na skládku_x000d_
137,01= množství zeminy</t>
  </si>
  <si>
    <t>VV</t>
  </si>
  <si>
    <t>21*137,01</t>
  </si>
  <si>
    <t>5</t>
  </si>
  <si>
    <t>171151103</t>
  </si>
  <si>
    <t>Uložení sypanin do násypů strojně s rozprostřením sypaniny ve vrstvách a s hrubým urovnáním zhutněných z hornin soudržných jakékoliv třídy těžitelnosti</t>
  </si>
  <si>
    <t>1572141028</t>
  </si>
  <si>
    <t>https://podminky.urs.cz/item/CS_URS_2021_02/171151103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</si>
  <si>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</si>
  <si>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</si>
  <si>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</si>
  <si>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</si>
  <si>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-490951142</t>
  </si>
  <si>
    <t>https://podminky.urs.cz/item/CS_URS_2021_02/171201221</t>
  </si>
  <si>
    <t>9</t>
  </si>
  <si>
    <t>181351003</t>
  </si>
  <si>
    <t>Rozprostření a urovnání ornice v rovině nebo ve svahu sklonu do 1:5 strojně při souvislé ploše do 100 m2, tl. vrstvy do 200 mm</t>
  </si>
  <si>
    <t>-445356849</t>
  </si>
  <si>
    <t>https://podminky.urs.cz/item/CS_URS_2021_02/181351003</t>
  </si>
  <si>
    <t>19</t>
  </si>
  <si>
    <t>181411121</t>
  </si>
  <si>
    <t>Založení trávníku na půdě předem připravené plochy do 1000 m2 výsevem včetně utažení lučního v rovině nebo na svahu do 1:5</t>
  </si>
  <si>
    <t>480175546</t>
  </si>
  <si>
    <t>https://podminky.urs.cz/item/CS_URS_2021_02/181411121</t>
  </si>
  <si>
    <t>18</t>
  </si>
  <si>
    <t>M</t>
  </si>
  <si>
    <t>00572474</t>
  </si>
  <si>
    <t>osivo směs travní krajinná-svahová</t>
  </si>
  <si>
    <t>kg</t>
  </si>
  <si>
    <t>8</t>
  </si>
  <si>
    <t>-512175629</t>
  </si>
  <si>
    <t>https://podminky.urs.cz/item/CS_URS_2021_02/00572474</t>
  </si>
  <si>
    <t>20</t>
  </si>
  <si>
    <t>049103000</t>
  </si>
  <si>
    <t>Náklady vzniklé v souvislosti s realizací stavby</t>
  </si>
  <si>
    <t>komplet</t>
  </si>
  <si>
    <t>1024</t>
  </si>
  <si>
    <t>1766402532</t>
  </si>
  <si>
    <t>https://podminky.urs.cz/item/CS_URS_2021_02/049103000</t>
  </si>
  <si>
    <t xml:space="preserve">Poznámka k položce:_x000d_
Úprava okolí stavebního pozemku do původního stavu zapříčiněná vlivem pohybu stavební techniky </t>
  </si>
  <si>
    <t>3</t>
  </si>
  <si>
    <t>Svislé a kompletní konstrukce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</si>
  <si>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</si>
  <si>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</si>
  <si>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1537701287</t>
  </si>
  <si>
    <t>https://podminky.urs.cz/item/CS_URS_2021_02/321311116</t>
  </si>
  <si>
    <t>0,305*0,69</t>
  </si>
  <si>
    <t>22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</si>
  <si>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</si>
  <si>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</si>
  <si>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-1188282034</t>
  </si>
  <si>
    <t>https://podminky.urs.cz/item/CS_URS_2021_02/321351010</t>
  </si>
  <si>
    <t>(2*0,207)+(2*0,703)</t>
  </si>
  <si>
    <t>23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</si>
  <si>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</si>
  <si>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</si>
  <si>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1908290626</t>
  </si>
  <si>
    <t>https://podminky.urs.cz/item/CS_URS_2021_02/321352010</t>
  </si>
  <si>
    <t>Vodorovné konstrukce</t>
  </si>
  <si>
    <t>6</t>
  </si>
  <si>
    <t>451561111</t>
  </si>
  <si>
    <t>Lože pod dlažby z kameniva drceného drobného, tl. vrstvy do 100 mm</t>
  </si>
  <si>
    <t>863405188</t>
  </si>
  <si>
    <t>https://podminky.urs.cz/item/CS_URS_2021_02/451561111</t>
  </si>
  <si>
    <t>7</t>
  </si>
  <si>
    <t>463212111</t>
  </si>
  <si>
    <t>Rovnanina z lomového kamene upraveného, tříděného jakékoliv tloušťky rovnaniny s vyklínováním spár a dutin úlomky kamene</t>
  </si>
  <si>
    <t>-963821122</t>
  </si>
  <si>
    <t>https://podminky.urs.cz/item/CS_URS_2021_02/463212111</t>
  </si>
  <si>
    <t>462511270R</t>
  </si>
  <si>
    <t>Zához z lomového kamene neupraveného záhozového bez proštěrkování z terénu, hmotnosti jednotlivých kamenů do 20 kg, s ručním urovnáním líce</t>
  </si>
  <si>
    <t>-1069655224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</si>
  <si>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</si>
  <si>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</si>
  <si>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</si>
  <si>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</si>
  <si>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VRN1</t>
  </si>
  <si>
    <t>Průzkumné, geodetické a projektové práce</t>
  </si>
  <si>
    <t>10</t>
  </si>
  <si>
    <t>011314000</t>
  </si>
  <si>
    <t>Archeologický dohled</t>
  </si>
  <si>
    <t>1266259541</t>
  </si>
  <si>
    <t>https://podminky.urs.cz/item/CS_URS_2021_02/011314000</t>
  </si>
  <si>
    <t>011324000</t>
  </si>
  <si>
    <t>Archeologický průzkum</t>
  </si>
  <si>
    <t>-1926780421</t>
  </si>
  <si>
    <t>https://podminky.urs.cz/item/CS_URS_2021_02/011324000</t>
  </si>
  <si>
    <t>Poznámka k položce:_x000d_
Náklady na zabezpečení předběžného archeologického průzkumu</t>
  </si>
  <si>
    <t>012103000</t>
  </si>
  <si>
    <t>Geodetické práce před výstavbou</t>
  </si>
  <si>
    <t>-370032683</t>
  </si>
  <si>
    <t>https://podminky.urs.cz/item/CS_URS_2021_02/012103000</t>
  </si>
  <si>
    <t>Poznámka k položce:_x000d_
Vytyčení trasy příkopu, tůně</t>
  </si>
  <si>
    <t>012203000</t>
  </si>
  <si>
    <t>Geodetické práce při provádění stavby</t>
  </si>
  <si>
    <t>925165909</t>
  </si>
  <si>
    <t>https://podminky.urs.cz/item/CS_URS_2021_02/012203000</t>
  </si>
  <si>
    <t>Poznámka k položce:_x000d_
vytyčení a zaměření konstrukcí</t>
  </si>
  <si>
    <t>012303000</t>
  </si>
  <si>
    <t>Geodetické práce po výstavbě</t>
  </si>
  <si>
    <t>-815405108</t>
  </si>
  <si>
    <t>https://podminky.urs.cz/item/CS_URS_2021_02/012303000</t>
  </si>
  <si>
    <t>Poznámka k položce:_x000d_
zaměření skutečeného provedení</t>
  </si>
  <si>
    <t>013254000</t>
  </si>
  <si>
    <t>Dokumentace skutečného provedení stavby</t>
  </si>
  <si>
    <t>1055610994</t>
  </si>
  <si>
    <t>https://podminky.urs.cz/item/CS_URS_2021_02/013254000</t>
  </si>
  <si>
    <t>VRN3</t>
  </si>
  <si>
    <t>Zařízení staveniště</t>
  </si>
  <si>
    <t>030001000</t>
  </si>
  <si>
    <t>574511895</t>
  </si>
  <si>
    <t>https://podminky.urs.cz/item/CS_URS_2021_02/030001000</t>
  </si>
  <si>
    <t>034503000</t>
  </si>
  <si>
    <t>Informační tabule na staveništi</t>
  </si>
  <si>
    <t>-1551272692</t>
  </si>
  <si>
    <t>https://podminky.urs.cz/item/CS_URS_2021_02/034503000</t>
  </si>
  <si>
    <t>Poznámka k položce:_x000d_
Označení stavby cedůlí ( název stavby, délka realizace, jméno stavbyvedoucího, tel. kontakt)</t>
  </si>
  <si>
    <t>VRN9</t>
  </si>
  <si>
    <t>Ostatní náklady</t>
  </si>
  <si>
    <t>091504000</t>
  </si>
  <si>
    <t>Náklady související s publikační činností</t>
  </si>
  <si>
    <t>-855100685</t>
  </si>
  <si>
    <t>https://podminky.urs.cz/item/CS_URS_2021_02/091504000</t>
  </si>
  <si>
    <t>Poznámka k položce:_x000d_
Umístění prezentační tabule 1ks, instalace na opracovaný lomový kámen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</si>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</sst>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03" TargetMode="External" /><Relationship Id="rId2" Type="http://schemas.openxmlformats.org/officeDocument/2006/relationships/hyperlink" Target="https://podminky.urs.cz/item/CS_URS_2021_02/124353101" TargetMode="External" /><Relationship Id="rId3" Type="http://schemas.openxmlformats.org/officeDocument/2006/relationships/hyperlink" Target="https://podminky.urs.cz/item/CS_URS_2021_02/162751137" TargetMode="External" /><Relationship Id="rId4" Type="http://schemas.openxmlformats.org/officeDocument/2006/relationships/hyperlink" Target="https://podminky.urs.cz/item/CS_URS_2021_02/162751139" TargetMode="External" /><Relationship Id="rId5" Type="http://schemas.openxmlformats.org/officeDocument/2006/relationships/hyperlink" Target="https://podminky.urs.cz/item/CS_URS_2021_02/171151103" TargetMode="External" /><Relationship Id="rId6" Type="http://schemas.openxmlformats.org/officeDocument/2006/relationships/hyperlink" Target="https://podminky.urs.cz/item/CS_URS_2021_02/171201221" TargetMode="External" /><Relationship Id="rId7" Type="http://schemas.openxmlformats.org/officeDocument/2006/relationships/hyperlink" Target="https://podminky.urs.cz/item/CS_URS_2021_02/181351003" TargetMode="External" /><Relationship Id="rId8" Type="http://schemas.openxmlformats.org/officeDocument/2006/relationships/hyperlink" Target="https://podminky.urs.cz/item/CS_URS_2021_02/181411121" TargetMode="External" /><Relationship Id="rId9" Type="http://schemas.openxmlformats.org/officeDocument/2006/relationships/hyperlink" Target="https://podminky.urs.cz/item/CS_URS_2021_02/00572474" TargetMode="External" /><Relationship Id="rId10" Type="http://schemas.openxmlformats.org/officeDocument/2006/relationships/hyperlink" Target="https://podminky.urs.cz/item/CS_URS_2021_02/049103000" TargetMode="External" /><Relationship Id="rId11" Type="http://schemas.openxmlformats.org/officeDocument/2006/relationships/hyperlink" Target="https://podminky.urs.cz/item/CS_URS_2021_02/321311116" TargetMode="External" /><Relationship Id="rId12" Type="http://schemas.openxmlformats.org/officeDocument/2006/relationships/hyperlink" Target="https://podminky.urs.cz/item/CS_URS_2021_02/321351010" TargetMode="External" /><Relationship Id="rId13" Type="http://schemas.openxmlformats.org/officeDocument/2006/relationships/hyperlink" Target="https://podminky.urs.cz/item/CS_URS_2021_02/321352010" TargetMode="External" /><Relationship Id="rId14" Type="http://schemas.openxmlformats.org/officeDocument/2006/relationships/hyperlink" Target="https://podminky.urs.cz/item/CS_URS_2021_02/451561111" TargetMode="External" /><Relationship Id="rId15" Type="http://schemas.openxmlformats.org/officeDocument/2006/relationships/hyperlink" Target="https://podminky.urs.cz/item/CS_URS_2021_02/46321211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314000" TargetMode="External" /><Relationship Id="rId2" Type="http://schemas.openxmlformats.org/officeDocument/2006/relationships/hyperlink" Target="https://podminky.urs.cz/item/CS_URS_2021_02/011324000" TargetMode="External" /><Relationship Id="rId3" Type="http://schemas.openxmlformats.org/officeDocument/2006/relationships/hyperlink" Target="https://podminky.urs.cz/item/CS_URS_2021_02/012103000" TargetMode="External" /><Relationship Id="rId4" Type="http://schemas.openxmlformats.org/officeDocument/2006/relationships/hyperlink" Target="https://podminky.urs.cz/item/CS_URS_2021_02/012203000" TargetMode="External" /><Relationship Id="rId5" Type="http://schemas.openxmlformats.org/officeDocument/2006/relationships/hyperlink" Target="https://podminky.urs.cz/item/CS_URS_2021_02/012303000" TargetMode="External" /><Relationship Id="rId6" Type="http://schemas.openxmlformats.org/officeDocument/2006/relationships/hyperlink" Target="https://podminky.urs.cz/item/CS_URS_2021_02/013254000" TargetMode="External" /><Relationship Id="rId7" Type="http://schemas.openxmlformats.org/officeDocument/2006/relationships/hyperlink" Target="https://podminky.urs.cz/item/CS_URS_2021_02/030001000" TargetMode="External" /><Relationship Id="rId8" Type="http://schemas.openxmlformats.org/officeDocument/2006/relationships/hyperlink" Target="https://podminky.urs.cz/item/CS_URS_2021_02/034503000" TargetMode="External" /><Relationship Id="rId9" Type="http://schemas.openxmlformats.org/officeDocument/2006/relationships/hyperlink" Target="https://podminky.urs.cz/item/CS_URS_2021_02/091504000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35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265/2020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Tůň 2 vč. odtokového příkopu PR2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k.ú. Štítary u Krásné, Karlovarský kraj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1.5.2021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ČR - SPÚ - KPÚ pro Karlovarský kraj, pobočka Cheb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GEOREAL spol s r.o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>GEOREAL spol. s r.o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01 - Tůň'!J30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'SO 01 - Tůň'!P83</f>
        <v>0</v>
      </c>
      <c r="AV55" s="119">
        <f>'SO 01 - Tůň'!J33</f>
        <v>0</v>
      </c>
      <c r="AW55" s="119">
        <f>'SO 01 - Tůň'!J34</f>
        <v>0</v>
      </c>
      <c r="AX55" s="119">
        <f>'SO 01 - Tůň'!J35</f>
        <v>0</v>
      </c>
      <c r="AY55" s="119">
        <f>'SO 01 - Tůň'!J36</f>
        <v>0</v>
      </c>
      <c r="AZ55" s="119">
        <f>'SO 01 - Tůň'!F33</f>
        <v>0</v>
      </c>
      <c r="BA55" s="119">
        <f>'SO 01 - Tůň'!F34</f>
        <v>0</v>
      </c>
      <c r="BB55" s="119">
        <f>'SO 01 - Tůň'!F35</f>
        <v>0</v>
      </c>
      <c r="BC55" s="119">
        <f>'SO 01 - Tůň'!F36</f>
        <v>0</v>
      </c>
      <c r="BD55" s="121">
        <f>'SO 01 - Tůň'!F37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'VRN - Vedlejší rozpočtové...'!J30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23">
        <v>0</v>
      </c>
      <c r="AT56" s="124">
        <f>ROUND(SUM(AV56:AW56),2)</f>
        <v>0</v>
      </c>
      <c r="AU56" s="125">
        <f>'VRN - Vedlejší rozpočtové...'!P83</f>
        <v>0</v>
      </c>
      <c r="AV56" s="124">
        <f>'VRN - Vedlejší rozpočtové...'!J33</f>
        <v>0</v>
      </c>
      <c r="AW56" s="124">
        <f>'VRN - Vedlejší rozpočtové...'!J34</f>
        <v>0</v>
      </c>
      <c r="AX56" s="124">
        <f>'VRN - Vedlejší rozpočtové...'!J35</f>
        <v>0</v>
      </c>
      <c r="AY56" s="124">
        <f>'VRN - Vedlejší rozpočtové...'!J36</f>
        <v>0</v>
      </c>
      <c r="AZ56" s="124">
        <f>'VRN - Vedlejší rozpočtové...'!F33</f>
        <v>0</v>
      </c>
      <c r="BA56" s="124">
        <f>'VRN - Vedlejší rozpočtové...'!F34</f>
        <v>0</v>
      </c>
      <c r="BB56" s="124">
        <f>'VRN - Vedlejší rozpočtové...'!F35</f>
        <v>0</v>
      </c>
      <c r="BC56" s="124">
        <f>'VRN - Vedlejší rozpočtové...'!F36</f>
        <v>0</v>
      </c>
      <c r="BD56" s="126">
        <f>'VRN - Vedlejší rozpočtové...'!F37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5lmKDlmIvG2Ai+LGm2lQI2DFjn0HMCpQ+UU6wjt84GAly7jzMOodtGBSFPOp3FLnQ2lvv6T3HLYdpAPx1K3i1w==" hashValue="4hXP8yPNNDyqQ9unWjkS4NYi1CiPelcKGJQCuzejreuIAu3ExpRDPOSnME9WDlKKYNNChfkRRBYZCas0PrCDe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Tůň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Tůň 2 vč. odtokového příkopu PR2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1.5.2021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38</v>
      </c>
      <c r="F24" s="37"/>
      <c r="G24" s="37"/>
      <c r="H24" s="37"/>
      <c r="I24" s="131" t="s">
        <v>29</v>
      </c>
      <c r="J24" s="135" t="s">
        <v>35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ROUND((SUM(BE83:BE124)),  2)</f>
        <v>0</v>
      </c>
      <c r="G33" s="37"/>
      <c r="H33" s="37"/>
      <c r="I33" s="147">
        <v>0.20999999999999999</v>
      </c>
      <c r="J33" s="146">
        <f>ROUND(((SUM(BE83:BE124))*I33),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ROUND((SUM(BF83:BF124)),  2)</f>
        <v>0</v>
      </c>
      <c r="G34" s="37"/>
      <c r="H34" s="37"/>
      <c r="I34" s="147">
        <v>0.14999999999999999</v>
      </c>
      <c r="J34" s="146">
        <f>ROUND(((SUM(BF83:BF124))*I34),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ROUND((SUM(BG83:BG124)),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ROUND((SUM(BH83:BH124)),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ROUND((SUM(BI83:BI124)),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Tůň 2 vč. odtokového příkopu PR2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01 - Tůň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k.ú. Štítary u Krásné, Karlovarský kraj</v>
      </c>
      <c r="G52" s="39"/>
      <c r="H52" s="39"/>
      <c r="I52" s="31" t="s">
        <v>23</v>
      </c>
      <c r="J52" s="71" t="str">
        <f>IF(J12="","",J12)</f>
        <v>1.5.2021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ČR - SPÚ - KPÚ pro Karlovarský kraj, pobočka Cheb</v>
      </c>
      <c r="G54" s="39"/>
      <c r="H54" s="39"/>
      <c r="I54" s="31" t="s">
        <v>32</v>
      </c>
      <c r="J54" s="35" t="str">
        <f>E21</f>
        <v>GEOREAL spol s r.o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GEOREAL spol. s r.o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J109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J119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100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Tůň 2 vč. odtokového příkopu PR2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90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SO 01 - Tůň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k.ú. Štítary u Krásné, Karlovarský kraj</v>
      </c>
      <c r="G77" s="39"/>
      <c r="H77" s="39"/>
      <c r="I77" s="31" t="s">
        <v>23</v>
      </c>
      <c r="J77" s="71" t="str">
        <f>IF(J12="","",J12)</f>
        <v>1.5.2021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ČR - SPÚ - KPÚ pro Karlovarský kraj, pobočka Cheb</v>
      </c>
      <c r="G79" s="39"/>
      <c r="H79" s="39"/>
      <c r="I79" s="31" t="s">
        <v>32</v>
      </c>
      <c r="J79" s="35" t="str">
        <f>E21</f>
        <v>GEOREAL spol s r.o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9"/>
      <c r="E80" s="39"/>
      <c r="F80" s="26" t="str">
        <f>IF(E18="","",E18)</f>
        <v>Vyplň údaj</v>
      </c>
      <c r="G80" s="39"/>
      <c r="H80" s="39"/>
      <c r="I80" s="31" t="s">
        <v>37</v>
      </c>
      <c r="J80" s="35" t="str">
        <f>E24</f>
        <v>GEOREAL spol. s r.o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101</v>
      </c>
      <c r="D82" s="179" t="s">
        <v>60</v>
      </c>
      <c r="E82" s="179" t="s">
        <v>56</v>
      </c>
      <c r="F82" s="179" t="s">
        <v>57</v>
      </c>
      <c r="G82" s="179" t="s">
        <v>102</v>
      </c>
      <c r="H82" s="179" t="s">
        <v>103</v>
      </c>
      <c r="I82" s="179" t="s">
        <v>104</v>
      </c>
      <c r="J82" s="179" t="s">
        <v>94</v>
      </c>
      <c r="K82" s="180" t="s">
        <v>105</v>
      </c>
      <c r="L82" s="181"/>
      <c r="M82" s="91" t="s">
        <v>19</v>
      </c>
      <c r="N82" s="92" t="s">
        <v>45</v>
      </c>
      <c r="O82" s="92" t="s">
        <v>106</v>
      </c>
      <c r="P82" s="92" t="s">
        <v>107</v>
      </c>
      <c r="Q82" s="92" t="s">
        <v>108</v>
      </c>
      <c r="R82" s="92" t="s">
        <v>109</v>
      </c>
      <c r="S82" s="92" t="s">
        <v>110</v>
      </c>
      <c r="T82" s="92" t="s">
        <v>111</v>
      </c>
      <c r="U82" s="93" t="s">
        <v>112</v>
      </c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113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</f>
        <v>0</v>
      </c>
      <c r="Q83" s="95"/>
      <c r="R83" s="184">
        <f>R84</f>
        <v>4.3835424999999999</v>
      </c>
      <c r="S83" s="95"/>
      <c r="T83" s="184">
        <f>T84</f>
        <v>0</v>
      </c>
      <c r="U83" s="96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74</v>
      </c>
      <c r="AU83" s="16" t="s">
        <v>95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74</v>
      </c>
      <c r="E84" s="189" t="s">
        <v>114</v>
      </c>
      <c r="F84" s="189" t="s">
        <v>115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P85+P109+P119</f>
        <v>0</v>
      </c>
      <c r="Q84" s="194"/>
      <c r="R84" s="195">
        <f>R85+R109+R119</f>
        <v>4.3835424999999999</v>
      </c>
      <c r="S84" s="194"/>
      <c r="T84" s="195">
        <f>T85+T109+T119</f>
        <v>0</v>
      </c>
      <c r="U84" s="196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83</v>
      </c>
      <c r="AT84" s="198" t="s">
        <v>74</v>
      </c>
      <c r="AU84" s="198" t="s">
        <v>75</v>
      </c>
      <c r="AY84" s="197" t="s">
        <v>116</v>
      </c>
      <c r="BK84" s="199">
        <f>BK85+BK109+BK119</f>
        <v>0</v>
      </c>
    </row>
    <row r="85" s="12" customFormat="1" ht="22.8" customHeight="1">
      <c r="A85" s="12"/>
      <c r="B85" s="186"/>
      <c r="C85" s="187"/>
      <c r="D85" s="188" t="s">
        <v>74</v>
      </c>
      <c r="E85" s="200" t="s">
        <v>83</v>
      </c>
      <c r="F85" s="200" t="s">
        <v>117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SUM(P86:P108)</f>
        <v>0</v>
      </c>
      <c r="Q85" s="194"/>
      <c r="R85" s="195">
        <f>SUM(R86:R108)</f>
        <v>0.00040000000000000002</v>
      </c>
      <c r="S85" s="194"/>
      <c r="T85" s="195">
        <f>SUM(T86:T108)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83</v>
      </c>
      <c r="AT85" s="198" t="s">
        <v>74</v>
      </c>
      <c r="AU85" s="198" t="s">
        <v>83</v>
      </c>
      <c r="AY85" s="197" t="s">
        <v>116</v>
      </c>
      <c r="BK85" s="199">
        <f>SUM(BK86:BK108)</f>
        <v>0</v>
      </c>
    </row>
    <row r="86" s="2" customFormat="1" ht="16.5" customHeight="1">
      <c r="A86" s="37"/>
      <c r="B86" s="38"/>
      <c r="C86" s="202" t="s">
        <v>85</v>
      </c>
      <c r="D86" s="202" t="s">
        <v>118</v>
      </c>
      <c r="E86" s="203" t="s">
        <v>119</v>
      </c>
      <c r="F86" s="204" t="s">
        <v>120</v>
      </c>
      <c r="G86" s="205" t="s">
        <v>121</v>
      </c>
      <c r="H86" s="206">
        <v>15.192</v>
      </c>
      <c r="I86" s="207"/>
      <c r="J86" s="208">
        <f>ROUND(I86*H86,2)</f>
        <v>0</v>
      </c>
      <c r="K86" s="204" t="s">
        <v>122</v>
      </c>
      <c r="L86" s="43"/>
      <c r="M86" s="209" t="s">
        <v>19</v>
      </c>
      <c r="N86" s="210" t="s">
        <v>46</v>
      </c>
      <c r="O86" s="83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1">
        <f>S86*H86</f>
        <v>0</v>
      </c>
      <c r="U86" s="212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3" t="s">
        <v>123</v>
      </c>
      <c r="AT86" s="213" t="s">
        <v>118</v>
      </c>
      <c r="AU86" s="213" t="s">
        <v>85</v>
      </c>
      <c r="AY86" s="16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83</v>
      </c>
      <c r="BK86" s="214">
        <f>ROUND(I86*H86,2)</f>
        <v>0</v>
      </c>
      <c r="BL86" s="16" t="s">
        <v>123</v>
      </c>
      <c r="BM86" s="213" t="s">
        <v>124</v>
      </c>
    </row>
    <row r="87" s="2" customFormat="1">
      <c r="A87" s="37"/>
      <c r="B87" s="38"/>
      <c r="C87" s="39"/>
      <c r="D87" s="215" t="s">
        <v>125</v>
      </c>
      <c r="E87" s="39"/>
      <c r="F87" s="216" t="s">
        <v>126</v>
      </c>
      <c r="G87" s="39"/>
      <c r="H87" s="39"/>
      <c r="I87" s="217"/>
      <c r="J87" s="39"/>
      <c r="K87" s="39"/>
      <c r="L87" s="43"/>
      <c r="M87" s="218"/>
      <c r="N87" s="219"/>
      <c r="O87" s="83"/>
      <c r="P87" s="83"/>
      <c r="Q87" s="83"/>
      <c r="R87" s="83"/>
      <c r="S87" s="83"/>
      <c r="T87" s="83"/>
      <c r="U87" s="84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85</v>
      </c>
    </row>
    <row r="88" s="2" customFormat="1" ht="21.75" customHeight="1">
      <c r="A88" s="37"/>
      <c r="B88" s="38"/>
      <c r="C88" s="202" t="s">
        <v>127</v>
      </c>
      <c r="D88" s="202" t="s">
        <v>118</v>
      </c>
      <c r="E88" s="203" t="s">
        <v>128</v>
      </c>
      <c r="F88" s="204" t="s">
        <v>129</v>
      </c>
      <c r="G88" s="205" t="s">
        <v>130</v>
      </c>
      <c r="H88" s="206">
        <v>137.00999999999999</v>
      </c>
      <c r="I88" s="207"/>
      <c r="J88" s="208">
        <f>ROUND(I88*H88,2)</f>
        <v>0</v>
      </c>
      <c r="K88" s="204" t="s">
        <v>122</v>
      </c>
      <c r="L88" s="43"/>
      <c r="M88" s="209" t="s">
        <v>19</v>
      </c>
      <c r="N88" s="210" t="s">
        <v>46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123</v>
      </c>
      <c r="AT88" s="213" t="s">
        <v>118</v>
      </c>
      <c r="AU88" s="213" t="s">
        <v>85</v>
      </c>
      <c r="AY88" s="16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83</v>
      </c>
      <c r="BK88" s="214">
        <f>ROUND(I88*H88,2)</f>
        <v>0</v>
      </c>
      <c r="BL88" s="16" t="s">
        <v>123</v>
      </c>
      <c r="BM88" s="213" t="s">
        <v>131</v>
      </c>
    </row>
    <row r="89" s="2" customFormat="1">
      <c r="A89" s="37"/>
      <c r="B89" s="38"/>
      <c r="C89" s="39"/>
      <c r="D89" s="215" t="s">
        <v>125</v>
      </c>
      <c r="E89" s="39"/>
      <c r="F89" s="216" t="s">
        <v>132</v>
      </c>
      <c r="G89" s="39"/>
      <c r="H89" s="39"/>
      <c r="I89" s="217"/>
      <c r="J89" s="39"/>
      <c r="K89" s="39"/>
      <c r="L89" s="43"/>
      <c r="M89" s="218"/>
      <c r="N89" s="219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125</v>
      </c>
      <c r="AU89" s="16" t="s">
        <v>85</v>
      </c>
    </row>
    <row r="90" s="2" customFormat="1" ht="37.8" customHeight="1">
      <c r="A90" s="37"/>
      <c r="B90" s="38"/>
      <c r="C90" s="202" t="s">
        <v>8</v>
      </c>
      <c r="D90" s="202" t="s">
        <v>118</v>
      </c>
      <c r="E90" s="203" t="s">
        <v>133</v>
      </c>
      <c r="F90" s="204" t="s">
        <v>134</v>
      </c>
      <c r="G90" s="205" t="s">
        <v>130</v>
      </c>
      <c r="H90" s="206">
        <v>137.00999999999999</v>
      </c>
      <c r="I90" s="207"/>
      <c r="J90" s="208">
        <f>ROUND(I90*H90,2)</f>
        <v>0</v>
      </c>
      <c r="K90" s="204" t="s">
        <v>122</v>
      </c>
      <c r="L90" s="43"/>
      <c r="M90" s="209" t="s">
        <v>19</v>
      </c>
      <c r="N90" s="210" t="s">
        <v>46</v>
      </c>
      <c r="O90" s="83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1">
        <f>S90*H90</f>
        <v>0</v>
      </c>
      <c r="U90" s="212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3" t="s">
        <v>123</v>
      </c>
      <c r="AT90" s="213" t="s">
        <v>118</v>
      </c>
      <c r="AU90" s="213" t="s">
        <v>85</v>
      </c>
      <c r="AY90" s="16" t="s">
        <v>116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83</v>
      </c>
      <c r="BK90" s="214">
        <f>ROUND(I90*H90,2)</f>
        <v>0</v>
      </c>
      <c r="BL90" s="16" t="s">
        <v>123</v>
      </c>
      <c r="BM90" s="213" t="s">
        <v>135</v>
      </c>
    </row>
    <row r="91" s="2" customFormat="1">
      <c r="A91" s="37"/>
      <c r="B91" s="38"/>
      <c r="C91" s="39"/>
      <c r="D91" s="215" t="s">
        <v>125</v>
      </c>
      <c r="E91" s="39"/>
      <c r="F91" s="216" t="s">
        <v>136</v>
      </c>
      <c r="G91" s="39"/>
      <c r="H91" s="39"/>
      <c r="I91" s="217"/>
      <c r="J91" s="39"/>
      <c r="K91" s="39"/>
      <c r="L91" s="43"/>
      <c r="M91" s="218"/>
      <c r="N91" s="219"/>
      <c r="O91" s="83"/>
      <c r="P91" s="83"/>
      <c r="Q91" s="83"/>
      <c r="R91" s="83"/>
      <c r="S91" s="83"/>
      <c r="T91" s="83"/>
      <c r="U91" s="84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125</v>
      </c>
      <c r="AU91" s="16" t="s">
        <v>85</v>
      </c>
    </row>
    <row r="92" s="2" customFormat="1" ht="37.8" customHeight="1">
      <c r="A92" s="37"/>
      <c r="B92" s="38"/>
      <c r="C92" s="202" t="s">
        <v>137</v>
      </c>
      <c r="D92" s="202" t="s">
        <v>118</v>
      </c>
      <c r="E92" s="203" t="s">
        <v>138</v>
      </c>
      <c r="F92" s="204" t="s">
        <v>139</v>
      </c>
      <c r="G92" s="205" t="s">
        <v>130</v>
      </c>
      <c r="H92" s="206">
        <v>2877.21</v>
      </c>
      <c r="I92" s="207"/>
      <c r="J92" s="208">
        <f>ROUND(I92*H92,2)</f>
        <v>0</v>
      </c>
      <c r="K92" s="204" t="s">
        <v>122</v>
      </c>
      <c r="L92" s="43"/>
      <c r="M92" s="209" t="s">
        <v>19</v>
      </c>
      <c r="N92" s="210" t="s">
        <v>46</v>
      </c>
      <c r="O92" s="83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123</v>
      </c>
      <c r="AT92" s="213" t="s">
        <v>118</v>
      </c>
      <c r="AU92" s="213" t="s">
        <v>85</v>
      </c>
      <c r="AY92" s="16" t="s">
        <v>116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83</v>
      </c>
      <c r="BK92" s="214">
        <f>ROUND(I92*H92,2)</f>
        <v>0</v>
      </c>
      <c r="BL92" s="16" t="s">
        <v>123</v>
      </c>
      <c r="BM92" s="213" t="s">
        <v>140</v>
      </c>
    </row>
    <row r="93" s="2" customFormat="1">
      <c r="A93" s="37"/>
      <c r="B93" s="38"/>
      <c r="C93" s="39"/>
      <c r="D93" s="215" t="s">
        <v>125</v>
      </c>
      <c r="E93" s="39"/>
      <c r="F93" s="216" t="s">
        <v>141</v>
      </c>
      <c r="G93" s="39"/>
      <c r="H93" s="39"/>
      <c r="I93" s="217"/>
      <c r="J93" s="39"/>
      <c r="K93" s="39"/>
      <c r="L93" s="43"/>
      <c r="M93" s="218"/>
      <c r="N93" s="219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125</v>
      </c>
      <c r="AU93" s="16" t="s">
        <v>85</v>
      </c>
    </row>
    <row r="94" s="2" customFormat="1">
      <c r="A94" s="37"/>
      <c r="B94" s="38"/>
      <c r="C94" s="39"/>
      <c r="D94" s="220" t="s">
        <v>142</v>
      </c>
      <c r="E94" s="39"/>
      <c r="F94" s="221" t="s">
        <v>143</v>
      </c>
      <c r="G94" s="39"/>
      <c r="H94" s="39"/>
      <c r="I94" s="217"/>
      <c r="J94" s="39"/>
      <c r="K94" s="39"/>
      <c r="L94" s="43"/>
      <c r="M94" s="218"/>
      <c r="N94" s="219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142</v>
      </c>
      <c r="AU94" s="16" t="s">
        <v>85</v>
      </c>
    </row>
    <row r="95" s="13" customFormat="1">
      <c r="A95" s="13"/>
      <c r="B95" s="222"/>
      <c r="C95" s="223"/>
      <c r="D95" s="220" t="s">
        <v>144</v>
      </c>
      <c r="E95" s="224" t="s">
        <v>19</v>
      </c>
      <c r="F95" s="225" t="s">
        <v>145</v>
      </c>
      <c r="G95" s="223"/>
      <c r="H95" s="226">
        <v>2877.21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0"/>
      <c r="U95" s="231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144</v>
      </c>
      <c r="AU95" s="232" t="s">
        <v>85</v>
      </c>
      <c r="AV95" s="13" t="s">
        <v>85</v>
      </c>
      <c r="AW95" s="13" t="s">
        <v>36</v>
      </c>
      <c r="AX95" s="13" t="s">
        <v>83</v>
      </c>
      <c r="AY95" s="232" t="s">
        <v>116</v>
      </c>
    </row>
    <row r="96" s="2" customFormat="1" ht="24.15" customHeight="1">
      <c r="A96" s="37"/>
      <c r="B96" s="38"/>
      <c r="C96" s="202" t="s">
        <v>146</v>
      </c>
      <c r="D96" s="202" t="s">
        <v>118</v>
      </c>
      <c r="E96" s="203" t="s">
        <v>147</v>
      </c>
      <c r="F96" s="204" t="s">
        <v>148</v>
      </c>
      <c r="G96" s="205" t="s">
        <v>130</v>
      </c>
      <c r="H96" s="206">
        <v>2.0600000000000001</v>
      </c>
      <c r="I96" s="207"/>
      <c r="J96" s="208">
        <f>ROUND(I96*H96,2)</f>
        <v>0</v>
      </c>
      <c r="K96" s="204" t="s">
        <v>122</v>
      </c>
      <c r="L96" s="43"/>
      <c r="M96" s="209" t="s">
        <v>19</v>
      </c>
      <c r="N96" s="210" t="s">
        <v>46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123</v>
      </c>
      <c r="AT96" s="213" t="s">
        <v>118</v>
      </c>
      <c r="AU96" s="213" t="s">
        <v>85</v>
      </c>
      <c r="AY96" s="16" t="s">
        <v>116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83</v>
      </c>
      <c r="BK96" s="214">
        <f>ROUND(I96*H96,2)</f>
        <v>0</v>
      </c>
      <c r="BL96" s="16" t="s">
        <v>123</v>
      </c>
      <c r="BM96" s="213" t="s">
        <v>149</v>
      </c>
    </row>
    <row r="97" s="2" customFormat="1">
      <c r="A97" s="37"/>
      <c r="B97" s="38"/>
      <c r="C97" s="39"/>
      <c r="D97" s="215" t="s">
        <v>125</v>
      </c>
      <c r="E97" s="39"/>
      <c r="F97" s="216" t="s">
        <v>150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125</v>
      </c>
      <c r="AU97" s="16" t="s">
        <v>85</v>
      </c>
    </row>
    <row r="98" s="2" customFormat="1" ht="24.15" customHeight="1">
      <c r="A98" s="37"/>
      <c r="B98" s="38"/>
      <c r="C98" s="202" t="s">
        <v>151</v>
      </c>
      <c r="D98" s="202" t="s">
        <v>118</v>
      </c>
      <c r="E98" s="203" t="s">
        <v>152</v>
      </c>
      <c r="F98" s="204" t="s">
        <v>153</v>
      </c>
      <c r="G98" s="205" t="s">
        <v>154</v>
      </c>
      <c r="H98" s="206">
        <v>212.5</v>
      </c>
      <c r="I98" s="207"/>
      <c r="J98" s="208">
        <f>ROUND(I98*H98,2)</f>
        <v>0</v>
      </c>
      <c r="K98" s="204" t="s">
        <v>122</v>
      </c>
      <c r="L98" s="43"/>
      <c r="M98" s="209" t="s">
        <v>19</v>
      </c>
      <c r="N98" s="210" t="s">
        <v>46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123</v>
      </c>
      <c r="AT98" s="213" t="s">
        <v>118</v>
      </c>
      <c r="AU98" s="213" t="s">
        <v>85</v>
      </c>
      <c r="AY98" s="16" t="s">
        <v>116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83</v>
      </c>
      <c r="BK98" s="214">
        <f>ROUND(I98*H98,2)</f>
        <v>0</v>
      </c>
      <c r="BL98" s="16" t="s">
        <v>123</v>
      </c>
      <c r="BM98" s="213" t="s">
        <v>155</v>
      </c>
    </row>
    <row r="99" s="2" customFormat="1">
      <c r="A99" s="37"/>
      <c r="B99" s="38"/>
      <c r="C99" s="39"/>
      <c r="D99" s="215" t="s">
        <v>125</v>
      </c>
      <c r="E99" s="39"/>
      <c r="F99" s="216" t="s">
        <v>156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125</v>
      </c>
      <c r="AU99" s="16" t="s">
        <v>85</v>
      </c>
    </row>
    <row r="100" s="2" customFormat="1" ht="24.15" customHeight="1">
      <c r="A100" s="37"/>
      <c r="B100" s="38"/>
      <c r="C100" s="202" t="s">
        <v>157</v>
      </c>
      <c r="D100" s="202" t="s">
        <v>118</v>
      </c>
      <c r="E100" s="203" t="s">
        <v>158</v>
      </c>
      <c r="F100" s="204" t="s">
        <v>159</v>
      </c>
      <c r="G100" s="205" t="s">
        <v>121</v>
      </c>
      <c r="H100" s="206">
        <v>15.192</v>
      </c>
      <c r="I100" s="207"/>
      <c r="J100" s="208">
        <f>ROUND(I100*H100,2)</f>
        <v>0</v>
      </c>
      <c r="K100" s="204" t="s">
        <v>122</v>
      </c>
      <c r="L100" s="43"/>
      <c r="M100" s="209" t="s">
        <v>19</v>
      </c>
      <c r="N100" s="210" t="s">
        <v>46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1">
        <f>S100*H100</f>
        <v>0</v>
      </c>
      <c r="U100" s="212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123</v>
      </c>
      <c r="AT100" s="213" t="s">
        <v>118</v>
      </c>
      <c r="AU100" s="213" t="s">
        <v>85</v>
      </c>
      <c r="AY100" s="16" t="s">
        <v>116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83</v>
      </c>
      <c r="BK100" s="214">
        <f>ROUND(I100*H100,2)</f>
        <v>0</v>
      </c>
      <c r="BL100" s="16" t="s">
        <v>123</v>
      </c>
      <c r="BM100" s="213" t="s">
        <v>160</v>
      </c>
    </row>
    <row r="101" s="2" customFormat="1">
      <c r="A101" s="37"/>
      <c r="B101" s="38"/>
      <c r="C101" s="39"/>
      <c r="D101" s="215" t="s">
        <v>125</v>
      </c>
      <c r="E101" s="39"/>
      <c r="F101" s="216" t="s">
        <v>161</v>
      </c>
      <c r="G101" s="39"/>
      <c r="H101" s="39"/>
      <c r="I101" s="217"/>
      <c r="J101" s="39"/>
      <c r="K101" s="39"/>
      <c r="L101" s="43"/>
      <c r="M101" s="218"/>
      <c r="N101" s="219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125</v>
      </c>
      <c r="AU101" s="16" t="s">
        <v>85</v>
      </c>
    </row>
    <row r="102" s="2" customFormat="1" ht="24.15" customHeight="1">
      <c r="A102" s="37"/>
      <c r="B102" s="38"/>
      <c r="C102" s="202" t="s">
        <v>162</v>
      </c>
      <c r="D102" s="202" t="s">
        <v>118</v>
      </c>
      <c r="E102" s="203" t="s">
        <v>163</v>
      </c>
      <c r="F102" s="204" t="s">
        <v>164</v>
      </c>
      <c r="G102" s="205" t="s">
        <v>121</v>
      </c>
      <c r="H102" s="206">
        <v>15.192</v>
      </c>
      <c r="I102" s="207"/>
      <c r="J102" s="208">
        <f>ROUND(I102*H102,2)</f>
        <v>0</v>
      </c>
      <c r="K102" s="204" t="s">
        <v>122</v>
      </c>
      <c r="L102" s="43"/>
      <c r="M102" s="209" t="s">
        <v>19</v>
      </c>
      <c r="N102" s="210" t="s">
        <v>46</v>
      </c>
      <c r="O102" s="83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1">
        <f>S102*H102</f>
        <v>0</v>
      </c>
      <c r="U102" s="212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123</v>
      </c>
      <c r="AT102" s="213" t="s">
        <v>118</v>
      </c>
      <c r="AU102" s="213" t="s">
        <v>85</v>
      </c>
      <c r="AY102" s="16" t="s">
        <v>116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83</v>
      </c>
      <c r="BK102" s="214">
        <f>ROUND(I102*H102,2)</f>
        <v>0</v>
      </c>
      <c r="BL102" s="16" t="s">
        <v>123</v>
      </c>
      <c r="BM102" s="213" t="s">
        <v>165</v>
      </c>
    </row>
    <row r="103" s="2" customFormat="1">
      <c r="A103" s="37"/>
      <c r="B103" s="38"/>
      <c r="C103" s="39"/>
      <c r="D103" s="215" t="s">
        <v>125</v>
      </c>
      <c r="E103" s="39"/>
      <c r="F103" s="216" t="s">
        <v>166</v>
      </c>
      <c r="G103" s="39"/>
      <c r="H103" s="39"/>
      <c r="I103" s="217"/>
      <c r="J103" s="39"/>
      <c r="K103" s="39"/>
      <c r="L103" s="43"/>
      <c r="M103" s="218"/>
      <c r="N103" s="219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125</v>
      </c>
      <c r="AU103" s="16" t="s">
        <v>85</v>
      </c>
    </row>
    <row r="104" s="2" customFormat="1" ht="16.5" customHeight="1">
      <c r="A104" s="37"/>
      <c r="B104" s="38"/>
      <c r="C104" s="233" t="s">
        <v>167</v>
      </c>
      <c r="D104" s="233" t="s">
        <v>168</v>
      </c>
      <c r="E104" s="234" t="s">
        <v>169</v>
      </c>
      <c r="F104" s="235" t="s">
        <v>170</v>
      </c>
      <c r="G104" s="236" t="s">
        <v>171</v>
      </c>
      <c r="H104" s="237">
        <v>0.40000000000000002</v>
      </c>
      <c r="I104" s="238"/>
      <c r="J104" s="239">
        <f>ROUND(I104*H104,2)</f>
        <v>0</v>
      </c>
      <c r="K104" s="235" t="s">
        <v>122</v>
      </c>
      <c r="L104" s="240"/>
      <c r="M104" s="241" t="s">
        <v>19</v>
      </c>
      <c r="N104" s="242" t="s">
        <v>46</v>
      </c>
      <c r="O104" s="83"/>
      <c r="P104" s="211">
        <f>O104*H104</f>
        <v>0</v>
      </c>
      <c r="Q104" s="211">
        <v>0.001</v>
      </c>
      <c r="R104" s="211">
        <f>Q104*H104</f>
        <v>0.00040000000000000002</v>
      </c>
      <c r="S104" s="211">
        <v>0</v>
      </c>
      <c r="T104" s="211">
        <f>S104*H104</f>
        <v>0</v>
      </c>
      <c r="U104" s="212" t="s">
        <v>19</v>
      </c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3" t="s">
        <v>172</v>
      </c>
      <c r="AT104" s="213" t="s">
        <v>168</v>
      </c>
      <c r="AU104" s="213" t="s">
        <v>85</v>
      </c>
      <c r="AY104" s="16" t="s">
        <v>116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83</v>
      </c>
      <c r="BK104" s="214">
        <f>ROUND(I104*H104,2)</f>
        <v>0</v>
      </c>
      <c r="BL104" s="16" t="s">
        <v>123</v>
      </c>
      <c r="BM104" s="213" t="s">
        <v>173</v>
      </c>
    </row>
    <row r="105" s="2" customFormat="1">
      <c r="A105" s="37"/>
      <c r="B105" s="38"/>
      <c r="C105" s="39"/>
      <c r="D105" s="215" t="s">
        <v>125</v>
      </c>
      <c r="E105" s="39"/>
      <c r="F105" s="216" t="s">
        <v>174</v>
      </c>
      <c r="G105" s="39"/>
      <c r="H105" s="39"/>
      <c r="I105" s="217"/>
      <c r="J105" s="39"/>
      <c r="K105" s="39"/>
      <c r="L105" s="43"/>
      <c r="M105" s="218"/>
      <c r="N105" s="219"/>
      <c r="O105" s="83"/>
      <c r="P105" s="83"/>
      <c r="Q105" s="83"/>
      <c r="R105" s="83"/>
      <c r="S105" s="83"/>
      <c r="T105" s="83"/>
      <c r="U105" s="84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125</v>
      </c>
      <c r="AU105" s="16" t="s">
        <v>85</v>
      </c>
    </row>
    <row r="106" s="2" customFormat="1" ht="24.15" customHeight="1">
      <c r="A106" s="37"/>
      <c r="B106" s="38"/>
      <c r="C106" s="202" t="s">
        <v>175</v>
      </c>
      <c r="D106" s="202" t="s">
        <v>118</v>
      </c>
      <c r="E106" s="203" t="s">
        <v>176</v>
      </c>
      <c r="F106" s="204" t="s">
        <v>177</v>
      </c>
      <c r="G106" s="205" t="s">
        <v>178</v>
      </c>
      <c r="H106" s="206">
        <v>1</v>
      </c>
      <c r="I106" s="207"/>
      <c r="J106" s="208">
        <f>ROUND(I106*H106,2)</f>
        <v>0</v>
      </c>
      <c r="K106" s="204" t="s">
        <v>122</v>
      </c>
      <c r="L106" s="43"/>
      <c r="M106" s="209" t="s">
        <v>19</v>
      </c>
      <c r="N106" s="210" t="s">
        <v>46</v>
      </c>
      <c r="O106" s="83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1">
        <f>S106*H106</f>
        <v>0</v>
      </c>
      <c r="U106" s="212" t="s">
        <v>19</v>
      </c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3" t="s">
        <v>179</v>
      </c>
      <c r="AT106" s="213" t="s">
        <v>118</v>
      </c>
      <c r="AU106" s="213" t="s">
        <v>85</v>
      </c>
      <c r="AY106" s="16" t="s">
        <v>116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83</v>
      </c>
      <c r="BK106" s="214">
        <f>ROUND(I106*H106,2)</f>
        <v>0</v>
      </c>
      <c r="BL106" s="16" t="s">
        <v>179</v>
      </c>
      <c r="BM106" s="213" t="s">
        <v>180</v>
      </c>
    </row>
    <row r="107" s="2" customFormat="1">
      <c r="A107" s="37"/>
      <c r="B107" s="38"/>
      <c r="C107" s="39"/>
      <c r="D107" s="215" t="s">
        <v>125</v>
      </c>
      <c r="E107" s="39"/>
      <c r="F107" s="216" t="s">
        <v>181</v>
      </c>
      <c r="G107" s="39"/>
      <c r="H107" s="39"/>
      <c r="I107" s="217"/>
      <c r="J107" s="39"/>
      <c r="K107" s="39"/>
      <c r="L107" s="43"/>
      <c r="M107" s="218"/>
      <c r="N107" s="219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125</v>
      </c>
      <c r="AU107" s="16" t="s">
        <v>85</v>
      </c>
    </row>
    <row r="108" s="2" customFormat="1">
      <c r="A108" s="37"/>
      <c r="B108" s="38"/>
      <c r="C108" s="39"/>
      <c r="D108" s="220" t="s">
        <v>142</v>
      </c>
      <c r="E108" s="39"/>
      <c r="F108" s="221" t="s">
        <v>182</v>
      </c>
      <c r="G108" s="39"/>
      <c r="H108" s="39"/>
      <c r="I108" s="217"/>
      <c r="J108" s="39"/>
      <c r="K108" s="39"/>
      <c r="L108" s="43"/>
      <c r="M108" s="218"/>
      <c r="N108" s="219"/>
      <c r="O108" s="83"/>
      <c r="P108" s="83"/>
      <c r="Q108" s="83"/>
      <c r="R108" s="83"/>
      <c r="S108" s="83"/>
      <c r="T108" s="83"/>
      <c r="U108" s="84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142</v>
      </c>
      <c r="AU108" s="16" t="s">
        <v>85</v>
      </c>
    </row>
    <row r="109" s="12" customFormat="1" ht="22.8" customHeight="1">
      <c r="A109" s="12"/>
      <c r="B109" s="186"/>
      <c r="C109" s="187"/>
      <c r="D109" s="188" t="s">
        <v>74</v>
      </c>
      <c r="E109" s="200" t="s">
        <v>183</v>
      </c>
      <c r="F109" s="200" t="s">
        <v>184</v>
      </c>
      <c r="G109" s="187"/>
      <c r="H109" s="187"/>
      <c r="I109" s="190"/>
      <c r="J109" s="201">
        <f>BK109</f>
        <v>0</v>
      </c>
      <c r="K109" s="187"/>
      <c r="L109" s="192"/>
      <c r="M109" s="193"/>
      <c r="N109" s="194"/>
      <c r="O109" s="194"/>
      <c r="P109" s="195">
        <f>SUM(P110:P118)</f>
        <v>0</v>
      </c>
      <c r="Q109" s="194"/>
      <c r="R109" s="195">
        <f>SUM(R110:R118)</f>
        <v>0.014778400000000001</v>
      </c>
      <c r="S109" s="194"/>
      <c r="T109" s="195">
        <f>SUM(T110:T118)</f>
        <v>0</v>
      </c>
      <c r="U109" s="196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7" t="s">
        <v>83</v>
      </c>
      <c r="AT109" s="198" t="s">
        <v>74</v>
      </c>
      <c r="AU109" s="198" t="s">
        <v>83</v>
      </c>
      <c r="AY109" s="197" t="s">
        <v>116</v>
      </c>
      <c r="BK109" s="199">
        <f>SUM(BK110:BK118)</f>
        <v>0</v>
      </c>
    </row>
    <row r="110" s="2" customFormat="1" ht="37.8" customHeight="1">
      <c r="A110" s="37"/>
      <c r="B110" s="38"/>
      <c r="C110" s="202" t="s">
        <v>7</v>
      </c>
      <c r="D110" s="202" t="s">
        <v>118</v>
      </c>
      <c r="E110" s="203" t="s">
        <v>185</v>
      </c>
      <c r="F110" s="204" t="s">
        <v>186</v>
      </c>
      <c r="G110" s="205" t="s">
        <v>130</v>
      </c>
      <c r="H110" s="206">
        <v>0.20999999999999999</v>
      </c>
      <c r="I110" s="207"/>
      <c r="J110" s="208">
        <f>ROUND(I110*H110,2)</f>
        <v>0</v>
      </c>
      <c r="K110" s="204" t="s">
        <v>122</v>
      </c>
      <c r="L110" s="43"/>
      <c r="M110" s="209" t="s">
        <v>19</v>
      </c>
      <c r="N110" s="210" t="s">
        <v>46</v>
      </c>
      <c r="O110" s="83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1">
        <f>S110*H110</f>
        <v>0</v>
      </c>
      <c r="U110" s="212" t="s">
        <v>19</v>
      </c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3" t="s">
        <v>123</v>
      </c>
      <c r="AT110" s="213" t="s">
        <v>118</v>
      </c>
      <c r="AU110" s="213" t="s">
        <v>85</v>
      </c>
      <c r="AY110" s="16" t="s">
        <v>116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83</v>
      </c>
      <c r="BK110" s="214">
        <f>ROUND(I110*H110,2)</f>
        <v>0</v>
      </c>
      <c r="BL110" s="16" t="s">
        <v>123</v>
      </c>
      <c r="BM110" s="213" t="s">
        <v>187</v>
      </c>
    </row>
    <row r="111" s="2" customFormat="1">
      <c r="A111" s="37"/>
      <c r="B111" s="38"/>
      <c r="C111" s="39"/>
      <c r="D111" s="215" t="s">
        <v>125</v>
      </c>
      <c r="E111" s="39"/>
      <c r="F111" s="216" t="s">
        <v>188</v>
      </c>
      <c r="G111" s="39"/>
      <c r="H111" s="39"/>
      <c r="I111" s="217"/>
      <c r="J111" s="39"/>
      <c r="K111" s="39"/>
      <c r="L111" s="43"/>
      <c r="M111" s="218"/>
      <c r="N111" s="219"/>
      <c r="O111" s="83"/>
      <c r="P111" s="83"/>
      <c r="Q111" s="83"/>
      <c r="R111" s="83"/>
      <c r="S111" s="83"/>
      <c r="T111" s="83"/>
      <c r="U111" s="84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125</v>
      </c>
      <c r="AU111" s="16" t="s">
        <v>85</v>
      </c>
    </row>
    <row r="112" s="13" customFormat="1">
      <c r="A112" s="13"/>
      <c r="B112" s="222"/>
      <c r="C112" s="223"/>
      <c r="D112" s="220" t="s">
        <v>144</v>
      </c>
      <c r="E112" s="224" t="s">
        <v>19</v>
      </c>
      <c r="F112" s="225" t="s">
        <v>189</v>
      </c>
      <c r="G112" s="223"/>
      <c r="H112" s="226">
        <v>0.20999999999999999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0"/>
      <c r="U112" s="231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144</v>
      </c>
      <c r="AU112" s="232" t="s">
        <v>85</v>
      </c>
      <c r="AV112" s="13" t="s">
        <v>85</v>
      </c>
      <c r="AW112" s="13" t="s">
        <v>36</v>
      </c>
      <c r="AX112" s="13" t="s">
        <v>83</v>
      </c>
      <c r="AY112" s="232" t="s">
        <v>116</v>
      </c>
    </row>
    <row r="113" s="2" customFormat="1" ht="37.8" customHeight="1">
      <c r="A113" s="37"/>
      <c r="B113" s="38"/>
      <c r="C113" s="202" t="s">
        <v>190</v>
      </c>
      <c r="D113" s="202" t="s">
        <v>118</v>
      </c>
      <c r="E113" s="203" t="s">
        <v>191</v>
      </c>
      <c r="F113" s="204" t="s">
        <v>192</v>
      </c>
      <c r="G113" s="205" t="s">
        <v>121</v>
      </c>
      <c r="H113" s="206">
        <v>1.8200000000000001</v>
      </c>
      <c r="I113" s="207"/>
      <c r="J113" s="208">
        <f>ROUND(I113*H113,2)</f>
        <v>0</v>
      </c>
      <c r="K113" s="204" t="s">
        <v>122</v>
      </c>
      <c r="L113" s="43"/>
      <c r="M113" s="209" t="s">
        <v>19</v>
      </c>
      <c r="N113" s="210" t="s">
        <v>46</v>
      </c>
      <c r="O113" s="83"/>
      <c r="P113" s="211">
        <f>O113*H113</f>
        <v>0</v>
      </c>
      <c r="Q113" s="211">
        <v>0.00726</v>
      </c>
      <c r="R113" s="211">
        <f>Q113*H113</f>
        <v>0.0132132</v>
      </c>
      <c r="S113" s="211">
        <v>0</v>
      </c>
      <c r="T113" s="211">
        <f>S113*H113</f>
        <v>0</v>
      </c>
      <c r="U113" s="212" t="s">
        <v>19</v>
      </c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3" t="s">
        <v>123</v>
      </c>
      <c r="AT113" s="213" t="s">
        <v>118</v>
      </c>
      <c r="AU113" s="213" t="s">
        <v>85</v>
      </c>
      <c r="AY113" s="16" t="s">
        <v>116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83</v>
      </c>
      <c r="BK113" s="214">
        <f>ROUND(I113*H113,2)</f>
        <v>0</v>
      </c>
      <c r="BL113" s="16" t="s">
        <v>123</v>
      </c>
      <c r="BM113" s="213" t="s">
        <v>193</v>
      </c>
    </row>
    <row r="114" s="2" customFormat="1">
      <c r="A114" s="37"/>
      <c r="B114" s="38"/>
      <c r="C114" s="39"/>
      <c r="D114" s="215" t="s">
        <v>125</v>
      </c>
      <c r="E114" s="39"/>
      <c r="F114" s="216" t="s">
        <v>194</v>
      </c>
      <c r="G114" s="39"/>
      <c r="H114" s="39"/>
      <c r="I114" s="217"/>
      <c r="J114" s="39"/>
      <c r="K114" s="39"/>
      <c r="L114" s="43"/>
      <c r="M114" s="218"/>
      <c r="N114" s="219"/>
      <c r="O114" s="83"/>
      <c r="P114" s="83"/>
      <c r="Q114" s="83"/>
      <c r="R114" s="83"/>
      <c r="S114" s="83"/>
      <c r="T114" s="83"/>
      <c r="U114" s="84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125</v>
      </c>
      <c r="AU114" s="16" t="s">
        <v>85</v>
      </c>
    </row>
    <row r="115" s="13" customFormat="1">
      <c r="A115" s="13"/>
      <c r="B115" s="222"/>
      <c r="C115" s="223"/>
      <c r="D115" s="220" t="s">
        <v>144</v>
      </c>
      <c r="E115" s="224" t="s">
        <v>19</v>
      </c>
      <c r="F115" s="225" t="s">
        <v>195</v>
      </c>
      <c r="G115" s="223"/>
      <c r="H115" s="226">
        <v>1.8200000000000001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0"/>
      <c r="U115" s="231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144</v>
      </c>
      <c r="AU115" s="232" t="s">
        <v>85</v>
      </c>
      <c r="AV115" s="13" t="s">
        <v>85</v>
      </c>
      <c r="AW115" s="13" t="s">
        <v>36</v>
      </c>
      <c r="AX115" s="13" t="s">
        <v>83</v>
      </c>
      <c r="AY115" s="232" t="s">
        <v>116</v>
      </c>
    </row>
    <row r="116" s="2" customFormat="1" ht="37.8" customHeight="1">
      <c r="A116" s="37"/>
      <c r="B116" s="38"/>
      <c r="C116" s="202" t="s">
        <v>196</v>
      </c>
      <c r="D116" s="202" t="s">
        <v>118</v>
      </c>
      <c r="E116" s="203" t="s">
        <v>197</v>
      </c>
      <c r="F116" s="204" t="s">
        <v>198</v>
      </c>
      <c r="G116" s="205" t="s">
        <v>121</v>
      </c>
      <c r="H116" s="206">
        <v>1.8200000000000001</v>
      </c>
      <c r="I116" s="207"/>
      <c r="J116" s="208">
        <f>ROUND(I116*H116,2)</f>
        <v>0</v>
      </c>
      <c r="K116" s="204" t="s">
        <v>122</v>
      </c>
      <c r="L116" s="43"/>
      <c r="M116" s="209" t="s">
        <v>19</v>
      </c>
      <c r="N116" s="210" t="s">
        <v>46</v>
      </c>
      <c r="O116" s="83"/>
      <c r="P116" s="211">
        <f>O116*H116</f>
        <v>0</v>
      </c>
      <c r="Q116" s="211">
        <v>0.00085999999999999998</v>
      </c>
      <c r="R116" s="211">
        <f>Q116*H116</f>
        <v>0.0015652000000000001</v>
      </c>
      <c r="S116" s="211">
        <v>0</v>
      </c>
      <c r="T116" s="211">
        <f>S116*H116</f>
        <v>0</v>
      </c>
      <c r="U116" s="212" t="s">
        <v>19</v>
      </c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3" t="s">
        <v>123</v>
      </c>
      <c r="AT116" s="213" t="s">
        <v>118</v>
      </c>
      <c r="AU116" s="213" t="s">
        <v>85</v>
      </c>
      <c r="AY116" s="16" t="s">
        <v>116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83</v>
      </c>
      <c r="BK116" s="214">
        <f>ROUND(I116*H116,2)</f>
        <v>0</v>
      </c>
      <c r="BL116" s="16" t="s">
        <v>123</v>
      </c>
      <c r="BM116" s="213" t="s">
        <v>199</v>
      </c>
    </row>
    <row r="117" s="2" customFormat="1">
      <c r="A117" s="37"/>
      <c r="B117" s="38"/>
      <c r="C117" s="39"/>
      <c r="D117" s="215" t="s">
        <v>125</v>
      </c>
      <c r="E117" s="39"/>
      <c r="F117" s="216" t="s">
        <v>200</v>
      </c>
      <c r="G117" s="39"/>
      <c r="H117" s="39"/>
      <c r="I117" s="217"/>
      <c r="J117" s="39"/>
      <c r="K117" s="39"/>
      <c r="L117" s="43"/>
      <c r="M117" s="218"/>
      <c r="N117" s="219"/>
      <c r="O117" s="83"/>
      <c r="P117" s="83"/>
      <c r="Q117" s="83"/>
      <c r="R117" s="83"/>
      <c r="S117" s="83"/>
      <c r="T117" s="83"/>
      <c r="U117" s="84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125</v>
      </c>
      <c r="AU117" s="16" t="s">
        <v>85</v>
      </c>
    </row>
    <row r="118" s="13" customFormat="1">
      <c r="A118" s="13"/>
      <c r="B118" s="222"/>
      <c r="C118" s="223"/>
      <c r="D118" s="220" t="s">
        <v>144</v>
      </c>
      <c r="E118" s="224" t="s">
        <v>19</v>
      </c>
      <c r="F118" s="225" t="s">
        <v>195</v>
      </c>
      <c r="G118" s="223"/>
      <c r="H118" s="226">
        <v>1.8200000000000001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0"/>
      <c r="U118" s="231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144</v>
      </c>
      <c r="AU118" s="232" t="s">
        <v>85</v>
      </c>
      <c r="AV118" s="13" t="s">
        <v>85</v>
      </c>
      <c r="AW118" s="13" t="s">
        <v>36</v>
      </c>
      <c r="AX118" s="13" t="s">
        <v>83</v>
      </c>
      <c r="AY118" s="232" t="s">
        <v>116</v>
      </c>
    </row>
    <row r="119" s="12" customFormat="1" ht="22.8" customHeight="1">
      <c r="A119" s="12"/>
      <c r="B119" s="186"/>
      <c r="C119" s="187"/>
      <c r="D119" s="188" t="s">
        <v>74</v>
      </c>
      <c r="E119" s="200" t="s">
        <v>123</v>
      </c>
      <c r="F119" s="200" t="s">
        <v>201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SUM(P120:P124)</f>
        <v>0</v>
      </c>
      <c r="Q119" s="194"/>
      <c r="R119" s="195">
        <f>SUM(R120:R124)</f>
        <v>4.3683641</v>
      </c>
      <c r="S119" s="194"/>
      <c r="T119" s="195">
        <f>SUM(T120:T124)</f>
        <v>0</v>
      </c>
      <c r="U119" s="196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83</v>
      </c>
      <c r="AT119" s="198" t="s">
        <v>74</v>
      </c>
      <c r="AU119" s="198" t="s">
        <v>83</v>
      </c>
      <c r="AY119" s="197" t="s">
        <v>116</v>
      </c>
      <c r="BK119" s="199">
        <f>SUM(BK120:BK124)</f>
        <v>0</v>
      </c>
    </row>
    <row r="120" s="2" customFormat="1" ht="16.5" customHeight="1">
      <c r="A120" s="37"/>
      <c r="B120" s="38"/>
      <c r="C120" s="202" t="s">
        <v>202</v>
      </c>
      <c r="D120" s="202" t="s">
        <v>118</v>
      </c>
      <c r="E120" s="203" t="s">
        <v>203</v>
      </c>
      <c r="F120" s="204" t="s">
        <v>204</v>
      </c>
      <c r="G120" s="205" t="s">
        <v>121</v>
      </c>
      <c r="H120" s="206">
        <v>0.185</v>
      </c>
      <c r="I120" s="207"/>
      <c r="J120" s="208">
        <f>ROUND(I120*H120,2)</f>
        <v>0</v>
      </c>
      <c r="K120" s="204" t="s">
        <v>122</v>
      </c>
      <c r="L120" s="43"/>
      <c r="M120" s="209" t="s">
        <v>19</v>
      </c>
      <c r="N120" s="210" t="s">
        <v>46</v>
      </c>
      <c r="O120" s="83"/>
      <c r="P120" s="211">
        <f>O120*H120</f>
        <v>0</v>
      </c>
      <c r="Q120" s="211">
        <v>0.20266000000000001</v>
      </c>
      <c r="R120" s="211">
        <f>Q120*H120</f>
        <v>0.0374921</v>
      </c>
      <c r="S120" s="211">
        <v>0</v>
      </c>
      <c r="T120" s="211">
        <f>S120*H120</f>
        <v>0</v>
      </c>
      <c r="U120" s="212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123</v>
      </c>
      <c r="AT120" s="213" t="s">
        <v>118</v>
      </c>
      <c r="AU120" s="213" t="s">
        <v>85</v>
      </c>
      <c r="AY120" s="16" t="s">
        <v>116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83</v>
      </c>
      <c r="BK120" s="214">
        <f>ROUND(I120*H120,2)</f>
        <v>0</v>
      </c>
      <c r="BL120" s="16" t="s">
        <v>123</v>
      </c>
      <c r="BM120" s="213" t="s">
        <v>205</v>
      </c>
    </row>
    <row r="121" s="2" customFormat="1">
      <c r="A121" s="37"/>
      <c r="B121" s="38"/>
      <c r="C121" s="39"/>
      <c r="D121" s="215" t="s">
        <v>125</v>
      </c>
      <c r="E121" s="39"/>
      <c r="F121" s="216" t="s">
        <v>206</v>
      </c>
      <c r="G121" s="39"/>
      <c r="H121" s="39"/>
      <c r="I121" s="217"/>
      <c r="J121" s="39"/>
      <c r="K121" s="39"/>
      <c r="L121" s="43"/>
      <c r="M121" s="218"/>
      <c r="N121" s="219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125</v>
      </c>
      <c r="AU121" s="16" t="s">
        <v>85</v>
      </c>
    </row>
    <row r="122" s="2" customFormat="1" ht="24.15" customHeight="1">
      <c r="A122" s="37"/>
      <c r="B122" s="38"/>
      <c r="C122" s="202" t="s">
        <v>207</v>
      </c>
      <c r="D122" s="202" t="s">
        <v>118</v>
      </c>
      <c r="E122" s="203" t="s">
        <v>208</v>
      </c>
      <c r="F122" s="204" t="s">
        <v>209</v>
      </c>
      <c r="G122" s="205" t="s">
        <v>130</v>
      </c>
      <c r="H122" s="206">
        <v>0.33600000000000002</v>
      </c>
      <c r="I122" s="207"/>
      <c r="J122" s="208">
        <f>ROUND(I122*H122,2)</f>
        <v>0</v>
      </c>
      <c r="K122" s="204" t="s">
        <v>122</v>
      </c>
      <c r="L122" s="43"/>
      <c r="M122" s="209" t="s">
        <v>19</v>
      </c>
      <c r="N122" s="210" t="s">
        <v>46</v>
      </c>
      <c r="O122" s="83"/>
      <c r="P122" s="211">
        <f>O122*H122</f>
        <v>0</v>
      </c>
      <c r="Q122" s="211">
        <v>1.9967999999999999</v>
      </c>
      <c r="R122" s="211">
        <f>Q122*H122</f>
        <v>0.67092479999999999</v>
      </c>
      <c r="S122" s="211">
        <v>0</v>
      </c>
      <c r="T122" s="211">
        <f>S122*H122</f>
        <v>0</v>
      </c>
      <c r="U122" s="212" t="s">
        <v>19</v>
      </c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3" t="s">
        <v>123</v>
      </c>
      <c r="AT122" s="213" t="s">
        <v>118</v>
      </c>
      <c r="AU122" s="213" t="s">
        <v>85</v>
      </c>
      <c r="AY122" s="16" t="s">
        <v>116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83</v>
      </c>
      <c r="BK122" s="214">
        <f>ROUND(I122*H122,2)</f>
        <v>0</v>
      </c>
      <c r="BL122" s="16" t="s">
        <v>123</v>
      </c>
      <c r="BM122" s="213" t="s">
        <v>210</v>
      </c>
    </row>
    <row r="123" s="2" customFormat="1">
      <c r="A123" s="37"/>
      <c r="B123" s="38"/>
      <c r="C123" s="39"/>
      <c r="D123" s="215" t="s">
        <v>125</v>
      </c>
      <c r="E123" s="39"/>
      <c r="F123" s="216" t="s">
        <v>211</v>
      </c>
      <c r="G123" s="39"/>
      <c r="H123" s="39"/>
      <c r="I123" s="217"/>
      <c r="J123" s="39"/>
      <c r="K123" s="39"/>
      <c r="L123" s="43"/>
      <c r="M123" s="218"/>
      <c r="N123" s="219"/>
      <c r="O123" s="83"/>
      <c r="P123" s="83"/>
      <c r="Q123" s="83"/>
      <c r="R123" s="83"/>
      <c r="S123" s="83"/>
      <c r="T123" s="83"/>
      <c r="U123" s="84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125</v>
      </c>
      <c r="AU123" s="16" t="s">
        <v>85</v>
      </c>
    </row>
    <row r="124" s="2" customFormat="1" ht="24.15" customHeight="1">
      <c r="A124" s="37"/>
      <c r="B124" s="38"/>
      <c r="C124" s="202" t="s">
        <v>172</v>
      </c>
      <c r="D124" s="202" t="s">
        <v>118</v>
      </c>
      <c r="E124" s="203" t="s">
        <v>212</v>
      </c>
      <c r="F124" s="204" t="s">
        <v>213</v>
      </c>
      <c r="G124" s="205" t="s">
        <v>130</v>
      </c>
      <c r="H124" s="206">
        <v>1.7150000000000001</v>
      </c>
      <c r="I124" s="207"/>
      <c r="J124" s="208">
        <f>ROUND(I124*H124,2)</f>
        <v>0</v>
      </c>
      <c r="K124" s="204" t="s">
        <v>19</v>
      </c>
      <c r="L124" s="43"/>
      <c r="M124" s="243" t="s">
        <v>19</v>
      </c>
      <c r="N124" s="244" t="s">
        <v>46</v>
      </c>
      <c r="O124" s="245"/>
      <c r="P124" s="246">
        <f>O124*H124</f>
        <v>0</v>
      </c>
      <c r="Q124" s="246">
        <v>2.13408</v>
      </c>
      <c r="R124" s="246">
        <f>Q124*H124</f>
        <v>3.6599472</v>
      </c>
      <c r="S124" s="246">
        <v>0</v>
      </c>
      <c r="T124" s="246">
        <f>S124*H124</f>
        <v>0</v>
      </c>
      <c r="U124" s="247" t="s">
        <v>19</v>
      </c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3" t="s">
        <v>123</v>
      </c>
      <c r="AT124" s="213" t="s">
        <v>118</v>
      </c>
      <c r="AU124" s="213" t="s">
        <v>85</v>
      </c>
      <c r="AY124" s="16" t="s">
        <v>116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83</v>
      </c>
      <c r="BK124" s="214">
        <f>ROUND(I124*H124,2)</f>
        <v>0</v>
      </c>
      <c r="BL124" s="16" t="s">
        <v>123</v>
      </c>
      <c r="BM124" s="213" t="s">
        <v>214</v>
      </c>
    </row>
    <row r="125" s="2" customFormat="1" ht="6.96" customHeight="1">
      <c r="A125" s="37"/>
      <c r="B125" s="58"/>
      <c r="C125" s="59"/>
      <c r="D125" s="59"/>
      <c r="E125" s="59"/>
      <c r="F125" s="59"/>
      <c r="G125" s="59"/>
      <c r="H125" s="59"/>
      <c r="I125" s="59"/>
      <c r="J125" s="59"/>
      <c r="K125" s="59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bHRZJ7Du7HmqDMcUO96Lj5ijP+zaaVeMsXRCfyEjZVDjwkRGtibnQaQQouyynB7bch7wN1E0G7HPWZAsP2qHJg==" hashValue="4NbmyTmZLskOhFzjk5JgmnGFP7Cg+m8HfRbtqbtPCtPAZbsRvzamQ0/ZyKgMnl+PIANQfRHljc6M1VcSdgUtjQ==" algorithmName="SHA-512" password="CC35"/>
  <autoFilter ref="C82:K12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121151103"/>
    <hyperlink ref="F89" r:id="rId2" display="https://podminky.urs.cz/item/CS_URS_2021_02/124353101"/>
    <hyperlink ref="F91" r:id="rId3" display="https://podminky.urs.cz/item/CS_URS_2021_02/162751137"/>
    <hyperlink ref="F93" r:id="rId4" display="https://podminky.urs.cz/item/CS_URS_2021_02/162751139"/>
    <hyperlink ref="F97" r:id="rId5" display="https://podminky.urs.cz/item/CS_URS_2021_02/171151103"/>
    <hyperlink ref="F99" r:id="rId6" display="https://podminky.urs.cz/item/CS_URS_2021_02/171201221"/>
    <hyperlink ref="F101" r:id="rId7" display="https://podminky.urs.cz/item/CS_URS_2021_02/181351003"/>
    <hyperlink ref="F103" r:id="rId8" display="https://podminky.urs.cz/item/CS_URS_2021_02/181411121"/>
    <hyperlink ref="F105" r:id="rId9" display="https://podminky.urs.cz/item/CS_URS_2021_02/00572474"/>
    <hyperlink ref="F107" r:id="rId10" display="https://podminky.urs.cz/item/CS_URS_2021_02/049103000"/>
    <hyperlink ref="F111" r:id="rId11" display="https://podminky.urs.cz/item/CS_URS_2021_02/321311116"/>
    <hyperlink ref="F114" r:id="rId12" display="https://podminky.urs.cz/item/CS_URS_2021_02/321351010"/>
    <hyperlink ref="F117" r:id="rId13" display="https://podminky.urs.cz/item/CS_URS_2021_02/321352010"/>
    <hyperlink ref="F121" r:id="rId14" display="https://podminky.urs.cz/item/CS_URS_2021_02/451561111"/>
    <hyperlink ref="F123" r:id="rId15" display="https://podminky.urs.cz/item/CS_URS_2021_02/463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Tůň 2 vč. odtokového příkopu PR2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215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1.5.2021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">
        <v>33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38</v>
      </c>
      <c r="F24" s="37"/>
      <c r="G24" s="37"/>
      <c r="H24" s="37"/>
      <c r="I24" s="131" t="s">
        <v>29</v>
      </c>
      <c r="J24" s="135" t="s">
        <v>35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ROUND((SUM(BE83:BE111)),  2)</f>
        <v>0</v>
      </c>
      <c r="G33" s="37"/>
      <c r="H33" s="37"/>
      <c r="I33" s="147">
        <v>0.20999999999999999</v>
      </c>
      <c r="J33" s="146">
        <f>ROUND(((SUM(BE83:BE111))*I33),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ROUND((SUM(BF83:BF111)),  2)</f>
        <v>0</v>
      </c>
      <c r="G34" s="37"/>
      <c r="H34" s="37"/>
      <c r="I34" s="147">
        <v>0.14999999999999999</v>
      </c>
      <c r="J34" s="146">
        <f>ROUND(((SUM(BF83:BF111))*I34),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ROUND((SUM(BG83:BG111)),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ROUND((SUM(BH83:BH111)),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ROUND((SUM(BI83:BI111)),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Tůň 2 vč. odtokového příkopu PR2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VRN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k.ú. Štítary u Krásné, Karlovarský kraj</v>
      </c>
      <c r="G52" s="39"/>
      <c r="H52" s="39"/>
      <c r="I52" s="31" t="s">
        <v>23</v>
      </c>
      <c r="J52" s="71" t="str">
        <f>IF(J12="","",J12)</f>
        <v>1.5.2021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ČR - SPÚ - KPÚ pro Karlovarský kraj, pobočka Cheb</v>
      </c>
      <c r="G54" s="39"/>
      <c r="H54" s="39"/>
      <c r="I54" s="31" t="s">
        <v>32</v>
      </c>
      <c r="J54" s="35" t="str">
        <f>E21</f>
        <v>GEOREAL spol s r.o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>GEOREAL spol. s r.o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215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216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217</v>
      </c>
      <c r="E62" s="173"/>
      <c r="F62" s="173"/>
      <c r="G62" s="173"/>
      <c r="H62" s="173"/>
      <c r="I62" s="173"/>
      <c r="J62" s="174">
        <f>J102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218</v>
      </c>
      <c r="E63" s="173"/>
      <c r="F63" s="173"/>
      <c r="G63" s="173"/>
      <c r="H63" s="173"/>
      <c r="I63" s="173"/>
      <c r="J63" s="174">
        <f>J108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100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Tůň 2 vč. odtokového příkopu PR2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90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VRN - Vedlejší rozpočtové náklady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k.ú. Štítary u Krásné, Karlovarský kraj</v>
      </c>
      <c r="G77" s="39"/>
      <c r="H77" s="39"/>
      <c r="I77" s="31" t="s">
        <v>23</v>
      </c>
      <c r="J77" s="71" t="str">
        <f>IF(J12="","",J12)</f>
        <v>1.5.2021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ČR - SPÚ - KPÚ pro Karlovarský kraj, pobočka Cheb</v>
      </c>
      <c r="G79" s="39"/>
      <c r="H79" s="39"/>
      <c r="I79" s="31" t="s">
        <v>32</v>
      </c>
      <c r="J79" s="35" t="str">
        <f>E21</f>
        <v>GEOREAL spol s r.o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9"/>
      <c r="E80" s="39"/>
      <c r="F80" s="26" t="str">
        <f>IF(E18="","",E18)</f>
        <v>Vyplň údaj</v>
      </c>
      <c r="G80" s="39"/>
      <c r="H80" s="39"/>
      <c r="I80" s="31" t="s">
        <v>37</v>
      </c>
      <c r="J80" s="35" t="str">
        <f>E24</f>
        <v>GEOREAL spol. s r.o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101</v>
      </c>
      <c r="D82" s="179" t="s">
        <v>60</v>
      </c>
      <c r="E82" s="179" t="s">
        <v>56</v>
      </c>
      <c r="F82" s="179" t="s">
        <v>57</v>
      </c>
      <c r="G82" s="179" t="s">
        <v>102</v>
      </c>
      <c r="H82" s="179" t="s">
        <v>103</v>
      </c>
      <c r="I82" s="179" t="s">
        <v>104</v>
      </c>
      <c r="J82" s="179" t="s">
        <v>94</v>
      </c>
      <c r="K82" s="180" t="s">
        <v>105</v>
      </c>
      <c r="L82" s="181"/>
      <c r="M82" s="91" t="s">
        <v>19</v>
      </c>
      <c r="N82" s="92" t="s">
        <v>45</v>
      </c>
      <c r="O82" s="92" t="s">
        <v>106</v>
      </c>
      <c r="P82" s="92" t="s">
        <v>107</v>
      </c>
      <c r="Q82" s="92" t="s">
        <v>108</v>
      </c>
      <c r="R82" s="92" t="s">
        <v>109</v>
      </c>
      <c r="S82" s="92" t="s">
        <v>110</v>
      </c>
      <c r="T82" s="92" t="s">
        <v>111</v>
      </c>
      <c r="U82" s="93" t="s">
        <v>112</v>
      </c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113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</f>
        <v>0</v>
      </c>
      <c r="Q83" s="95"/>
      <c r="R83" s="184">
        <f>R84</f>
        <v>0</v>
      </c>
      <c r="S83" s="95"/>
      <c r="T83" s="184">
        <f>T84</f>
        <v>0</v>
      </c>
      <c r="U83" s="96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74</v>
      </c>
      <c r="AU83" s="16" t="s">
        <v>95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74</v>
      </c>
      <c r="E84" s="189" t="s">
        <v>86</v>
      </c>
      <c r="F84" s="189" t="s">
        <v>87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P85+P102+P108</f>
        <v>0</v>
      </c>
      <c r="Q84" s="194"/>
      <c r="R84" s="195">
        <f>R85+R102+R108</f>
        <v>0</v>
      </c>
      <c r="S84" s="194"/>
      <c r="T84" s="195">
        <f>T85+T102+T108</f>
        <v>0</v>
      </c>
      <c r="U84" s="196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146</v>
      </c>
      <c r="AT84" s="198" t="s">
        <v>74</v>
      </c>
      <c r="AU84" s="198" t="s">
        <v>75</v>
      </c>
      <c r="AY84" s="197" t="s">
        <v>116</v>
      </c>
      <c r="BK84" s="199">
        <f>BK85+BK102+BK108</f>
        <v>0</v>
      </c>
    </row>
    <row r="85" s="12" customFormat="1" ht="22.8" customHeight="1">
      <c r="A85" s="12"/>
      <c r="B85" s="186"/>
      <c r="C85" s="187"/>
      <c r="D85" s="188" t="s">
        <v>74</v>
      </c>
      <c r="E85" s="200" t="s">
        <v>219</v>
      </c>
      <c r="F85" s="200" t="s">
        <v>220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SUM(P86:P101)</f>
        <v>0</v>
      </c>
      <c r="Q85" s="194"/>
      <c r="R85" s="195">
        <f>SUM(R86:R101)</f>
        <v>0</v>
      </c>
      <c r="S85" s="194"/>
      <c r="T85" s="195">
        <f>SUM(T86:T101)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146</v>
      </c>
      <c r="AT85" s="198" t="s">
        <v>74</v>
      </c>
      <c r="AU85" s="198" t="s">
        <v>83</v>
      </c>
      <c r="AY85" s="197" t="s">
        <v>116</v>
      </c>
      <c r="BK85" s="199">
        <f>SUM(BK86:BK101)</f>
        <v>0</v>
      </c>
    </row>
    <row r="86" s="2" customFormat="1" ht="24.15" customHeight="1">
      <c r="A86" s="37"/>
      <c r="B86" s="38"/>
      <c r="C86" s="202" t="s">
        <v>221</v>
      </c>
      <c r="D86" s="202" t="s">
        <v>118</v>
      </c>
      <c r="E86" s="203" t="s">
        <v>222</v>
      </c>
      <c r="F86" s="204" t="s">
        <v>223</v>
      </c>
      <c r="G86" s="205" t="s">
        <v>178</v>
      </c>
      <c r="H86" s="206">
        <v>1</v>
      </c>
      <c r="I86" s="207"/>
      <c r="J86" s="208">
        <f>ROUND(I86*H86,2)</f>
        <v>0</v>
      </c>
      <c r="K86" s="204" t="s">
        <v>122</v>
      </c>
      <c r="L86" s="43"/>
      <c r="M86" s="209" t="s">
        <v>19</v>
      </c>
      <c r="N86" s="210" t="s">
        <v>46</v>
      </c>
      <c r="O86" s="83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1">
        <f>S86*H86</f>
        <v>0</v>
      </c>
      <c r="U86" s="212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3" t="s">
        <v>179</v>
      </c>
      <c r="AT86" s="213" t="s">
        <v>118</v>
      </c>
      <c r="AU86" s="213" t="s">
        <v>85</v>
      </c>
      <c r="AY86" s="16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83</v>
      </c>
      <c r="BK86" s="214">
        <f>ROUND(I86*H86,2)</f>
        <v>0</v>
      </c>
      <c r="BL86" s="16" t="s">
        <v>179</v>
      </c>
      <c r="BM86" s="213" t="s">
        <v>224</v>
      </c>
    </row>
    <row r="87" s="2" customFormat="1">
      <c r="A87" s="37"/>
      <c r="B87" s="38"/>
      <c r="C87" s="39"/>
      <c r="D87" s="215" t="s">
        <v>125</v>
      </c>
      <c r="E87" s="39"/>
      <c r="F87" s="216" t="s">
        <v>225</v>
      </c>
      <c r="G87" s="39"/>
      <c r="H87" s="39"/>
      <c r="I87" s="217"/>
      <c r="J87" s="39"/>
      <c r="K87" s="39"/>
      <c r="L87" s="43"/>
      <c r="M87" s="218"/>
      <c r="N87" s="219"/>
      <c r="O87" s="83"/>
      <c r="P87" s="83"/>
      <c r="Q87" s="83"/>
      <c r="R87" s="83"/>
      <c r="S87" s="83"/>
      <c r="T87" s="83"/>
      <c r="U87" s="84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125</v>
      </c>
      <c r="AU87" s="16" t="s">
        <v>85</v>
      </c>
    </row>
    <row r="88" s="2" customFormat="1" ht="24.15" customHeight="1">
      <c r="A88" s="37"/>
      <c r="B88" s="38"/>
      <c r="C88" s="202" t="s">
        <v>83</v>
      </c>
      <c r="D88" s="202" t="s">
        <v>118</v>
      </c>
      <c r="E88" s="203" t="s">
        <v>226</v>
      </c>
      <c r="F88" s="204" t="s">
        <v>227</v>
      </c>
      <c r="G88" s="205" t="s">
        <v>178</v>
      </c>
      <c r="H88" s="206">
        <v>1</v>
      </c>
      <c r="I88" s="207"/>
      <c r="J88" s="208">
        <f>ROUND(I88*H88,2)</f>
        <v>0</v>
      </c>
      <c r="K88" s="204" t="s">
        <v>122</v>
      </c>
      <c r="L88" s="43"/>
      <c r="M88" s="209" t="s">
        <v>19</v>
      </c>
      <c r="N88" s="210" t="s">
        <v>46</v>
      </c>
      <c r="O88" s="83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1">
        <f>S88*H88</f>
        <v>0</v>
      </c>
      <c r="U88" s="212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3" t="s">
        <v>179</v>
      </c>
      <c r="AT88" s="213" t="s">
        <v>118</v>
      </c>
      <c r="AU88" s="213" t="s">
        <v>85</v>
      </c>
      <c r="AY88" s="16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83</v>
      </c>
      <c r="BK88" s="214">
        <f>ROUND(I88*H88,2)</f>
        <v>0</v>
      </c>
      <c r="BL88" s="16" t="s">
        <v>179</v>
      </c>
      <c r="BM88" s="213" t="s">
        <v>228</v>
      </c>
    </row>
    <row r="89" s="2" customFormat="1">
      <c r="A89" s="37"/>
      <c r="B89" s="38"/>
      <c r="C89" s="39"/>
      <c r="D89" s="215" t="s">
        <v>125</v>
      </c>
      <c r="E89" s="39"/>
      <c r="F89" s="216" t="s">
        <v>229</v>
      </c>
      <c r="G89" s="39"/>
      <c r="H89" s="39"/>
      <c r="I89" s="217"/>
      <c r="J89" s="39"/>
      <c r="K89" s="39"/>
      <c r="L89" s="43"/>
      <c r="M89" s="218"/>
      <c r="N89" s="219"/>
      <c r="O89" s="83"/>
      <c r="P89" s="83"/>
      <c r="Q89" s="83"/>
      <c r="R89" s="83"/>
      <c r="S89" s="83"/>
      <c r="T89" s="83"/>
      <c r="U89" s="84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125</v>
      </c>
      <c r="AU89" s="16" t="s">
        <v>85</v>
      </c>
    </row>
    <row r="90" s="2" customFormat="1">
      <c r="A90" s="37"/>
      <c r="B90" s="38"/>
      <c r="C90" s="39"/>
      <c r="D90" s="220" t="s">
        <v>142</v>
      </c>
      <c r="E90" s="39"/>
      <c r="F90" s="221" t="s">
        <v>230</v>
      </c>
      <c r="G90" s="39"/>
      <c r="H90" s="39"/>
      <c r="I90" s="217"/>
      <c r="J90" s="39"/>
      <c r="K90" s="39"/>
      <c r="L90" s="43"/>
      <c r="M90" s="218"/>
      <c r="N90" s="219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142</v>
      </c>
      <c r="AU90" s="16" t="s">
        <v>85</v>
      </c>
    </row>
    <row r="91" s="2" customFormat="1" ht="24.15" customHeight="1">
      <c r="A91" s="37"/>
      <c r="B91" s="38"/>
      <c r="C91" s="202" t="s">
        <v>85</v>
      </c>
      <c r="D91" s="202" t="s">
        <v>118</v>
      </c>
      <c r="E91" s="203" t="s">
        <v>231</v>
      </c>
      <c r="F91" s="204" t="s">
        <v>232</v>
      </c>
      <c r="G91" s="205" t="s">
        <v>178</v>
      </c>
      <c r="H91" s="206">
        <v>1</v>
      </c>
      <c r="I91" s="207"/>
      <c r="J91" s="208">
        <f>ROUND(I91*H91,2)</f>
        <v>0</v>
      </c>
      <c r="K91" s="204" t="s">
        <v>122</v>
      </c>
      <c r="L91" s="43"/>
      <c r="M91" s="209" t="s">
        <v>19</v>
      </c>
      <c r="N91" s="210" t="s">
        <v>46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179</v>
      </c>
      <c r="AT91" s="213" t="s">
        <v>118</v>
      </c>
      <c r="AU91" s="213" t="s">
        <v>85</v>
      </c>
      <c r="AY91" s="16" t="s">
        <v>116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83</v>
      </c>
      <c r="BK91" s="214">
        <f>ROUND(I91*H91,2)</f>
        <v>0</v>
      </c>
      <c r="BL91" s="16" t="s">
        <v>179</v>
      </c>
      <c r="BM91" s="213" t="s">
        <v>233</v>
      </c>
    </row>
    <row r="92" s="2" customFormat="1">
      <c r="A92" s="37"/>
      <c r="B92" s="38"/>
      <c r="C92" s="39"/>
      <c r="D92" s="215" t="s">
        <v>125</v>
      </c>
      <c r="E92" s="39"/>
      <c r="F92" s="216" t="s">
        <v>234</v>
      </c>
      <c r="G92" s="39"/>
      <c r="H92" s="39"/>
      <c r="I92" s="217"/>
      <c r="J92" s="39"/>
      <c r="K92" s="39"/>
      <c r="L92" s="43"/>
      <c r="M92" s="218"/>
      <c r="N92" s="219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125</v>
      </c>
      <c r="AU92" s="16" t="s">
        <v>85</v>
      </c>
    </row>
    <row r="93" s="2" customFormat="1">
      <c r="A93" s="37"/>
      <c r="B93" s="38"/>
      <c r="C93" s="39"/>
      <c r="D93" s="220" t="s">
        <v>142</v>
      </c>
      <c r="E93" s="39"/>
      <c r="F93" s="221" t="s">
        <v>235</v>
      </c>
      <c r="G93" s="39"/>
      <c r="H93" s="39"/>
      <c r="I93" s="217"/>
      <c r="J93" s="39"/>
      <c r="K93" s="39"/>
      <c r="L93" s="43"/>
      <c r="M93" s="218"/>
      <c r="N93" s="219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142</v>
      </c>
      <c r="AU93" s="16" t="s">
        <v>85</v>
      </c>
    </row>
    <row r="94" s="2" customFormat="1" ht="24.15" customHeight="1">
      <c r="A94" s="37"/>
      <c r="B94" s="38"/>
      <c r="C94" s="202" t="s">
        <v>183</v>
      </c>
      <c r="D94" s="202" t="s">
        <v>118</v>
      </c>
      <c r="E94" s="203" t="s">
        <v>236</v>
      </c>
      <c r="F94" s="204" t="s">
        <v>237</v>
      </c>
      <c r="G94" s="205" t="s">
        <v>178</v>
      </c>
      <c r="H94" s="206">
        <v>1</v>
      </c>
      <c r="I94" s="207"/>
      <c r="J94" s="208">
        <f>ROUND(I94*H94,2)</f>
        <v>0</v>
      </c>
      <c r="K94" s="204" t="s">
        <v>122</v>
      </c>
      <c r="L94" s="43"/>
      <c r="M94" s="209" t="s">
        <v>19</v>
      </c>
      <c r="N94" s="210" t="s">
        <v>46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179</v>
      </c>
      <c r="AT94" s="213" t="s">
        <v>118</v>
      </c>
      <c r="AU94" s="213" t="s">
        <v>85</v>
      </c>
      <c r="AY94" s="16" t="s">
        <v>116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83</v>
      </c>
      <c r="BK94" s="214">
        <f>ROUND(I94*H94,2)</f>
        <v>0</v>
      </c>
      <c r="BL94" s="16" t="s">
        <v>179</v>
      </c>
      <c r="BM94" s="213" t="s">
        <v>238</v>
      </c>
    </row>
    <row r="95" s="2" customFormat="1">
      <c r="A95" s="37"/>
      <c r="B95" s="38"/>
      <c r="C95" s="39"/>
      <c r="D95" s="215" t="s">
        <v>125</v>
      </c>
      <c r="E95" s="39"/>
      <c r="F95" s="216" t="s">
        <v>239</v>
      </c>
      <c r="G95" s="39"/>
      <c r="H95" s="39"/>
      <c r="I95" s="217"/>
      <c r="J95" s="39"/>
      <c r="K95" s="39"/>
      <c r="L95" s="43"/>
      <c r="M95" s="218"/>
      <c r="N95" s="219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125</v>
      </c>
      <c r="AU95" s="16" t="s">
        <v>85</v>
      </c>
    </row>
    <row r="96" s="2" customFormat="1">
      <c r="A96" s="37"/>
      <c r="B96" s="38"/>
      <c r="C96" s="39"/>
      <c r="D96" s="220" t="s">
        <v>142</v>
      </c>
      <c r="E96" s="39"/>
      <c r="F96" s="221" t="s">
        <v>240</v>
      </c>
      <c r="G96" s="39"/>
      <c r="H96" s="39"/>
      <c r="I96" s="217"/>
      <c r="J96" s="39"/>
      <c r="K96" s="39"/>
      <c r="L96" s="43"/>
      <c r="M96" s="218"/>
      <c r="N96" s="219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142</v>
      </c>
      <c r="AU96" s="16" t="s">
        <v>85</v>
      </c>
    </row>
    <row r="97" s="2" customFormat="1" ht="24.15" customHeight="1">
      <c r="A97" s="37"/>
      <c r="B97" s="38"/>
      <c r="C97" s="202" t="s">
        <v>123</v>
      </c>
      <c r="D97" s="202" t="s">
        <v>118</v>
      </c>
      <c r="E97" s="203" t="s">
        <v>241</v>
      </c>
      <c r="F97" s="204" t="s">
        <v>242</v>
      </c>
      <c r="G97" s="205" t="s">
        <v>178</v>
      </c>
      <c r="H97" s="206">
        <v>1</v>
      </c>
      <c r="I97" s="207"/>
      <c r="J97" s="208">
        <f>ROUND(I97*H97,2)</f>
        <v>0</v>
      </c>
      <c r="K97" s="204" t="s">
        <v>122</v>
      </c>
      <c r="L97" s="43"/>
      <c r="M97" s="209" t="s">
        <v>19</v>
      </c>
      <c r="N97" s="210" t="s">
        <v>46</v>
      </c>
      <c r="O97" s="83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1">
        <f>S97*H97</f>
        <v>0</v>
      </c>
      <c r="U97" s="212" t="s">
        <v>19</v>
      </c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3" t="s">
        <v>179</v>
      </c>
      <c r="AT97" s="213" t="s">
        <v>118</v>
      </c>
      <c r="AU97" s="213" t="s">
        <v>85</v>
      </c>
      <c r="AY97" s="16" t="s">
        <v>116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83</v>
      </c>
      <c r="BK97" s="214">
        <f>ROUND(I97*H97,2)</f>
        <v>0</v>
      </c>
      <c r="BL97" s="16" t="s">
        <v>179</v>
      </c>
      <c r="BM97" s="213" t="s">
        <v>243</v>
      </c>
    </row>
    <row r="98" s="2" customFormat="1">
      <c r="A98" s="37"/>
      <c r="B98" s="38"/>
      <c r="C98" s="39"/>
      <c r="D98" s="215" t="s">
        <v>125</v>
      </c>
      <c r="E98" s="39"/>
      <c r="F98" s="216" t="s">
        <v>244</v>
      </c>
      <c r="G98" s="39"/>
      <c r="H98" s="39"/>
      <c r="I98" s="217"/>
      <c r="J98" s="39"/>
      <c r="K98" s="39"/>
      <c r="L98" s="43"/>
      <c r="M98" s="218"/>
      <c r="N98" s="219"/>
      <c r="O98" s="83"/>
      <c r="P98" s="83"/>
      <c r="Q98" s="83"/>
      <c r="R98" s="83"/>
      <c r="S98" s="83"/>
      <c r="T98" s="83"/>
      <c r="U98" s="84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125</v>
      </c>
      <c r="AU98" s="16" t="s">
        <v>85</v>
      </c>
    </row>
    <row r="99" s="2" customFormat="1">
      <c r="A99" s="37"/>
      <c r="B99" s="38"/>
      <c r="C99" s="39"/>
      <c r="D99" s="220" t="s">
        <v>142</v>
      </c>
      <c r="E99" s="39"/>
      <c r="F99" s="221" t="s">
        <v>245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142</v>
      </c>
      <c r="AU99" s="16" t="s">
        <v>85</v>
      </c>
    </row>
    <row r="100" s="2" customFormat="1" ht="24.15" customHeight="1">
      <c r="A100" s="37"/>
      <c r="B100" s="38"/>
      <c r="C100" s="202" t="s">
        <v>146</v>
      </c>
      <c r="D100" s="202" t="s">
        <v>118</v>
      </c>
      <c r="E100" s="203" t="s">
        <v>246</v>
      </c>
      <c r="F100" s="204" t="s">
        <v>247</v>
      </c>
      <c r="G100" s="205" t="s">
        <v>178</v>
      </c>
      <c r="H100" s="206">
        <v>1</v>
      </c>
      <c r="I100" s="207"/>
      <c r="J100" s="208">
        <f>ROUND(I100*H100,2)</f>
        <v>0</v>
      </c>
      <c r="K100" s="204" t="s">
        <v>122</v>
      </c>
      <c r="L100" s="43"/>
      <c r="M100" s="209" t="s">
        <v>19</v>
      </c>
      <c r="N100" s="210" t="s">
        <v>46</v>
      </c>
      <c r="O100" s="83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1">
        <f>S100*H100</f>
        <v>0</v>
      </c>
      <c r="U100" s="212" t="s">
        <v>19</v>
      </c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3" t="s">
        <v>179</v>
      </c>
      <c r="AT100" s="213" t="s">
        <v>118</v>
      </c>
      <c r="AU100" s="213" t="s">
        <v>85</v>
      </c>
      <c r="AY100" s="16" t="s">
        <v>116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83</v>
      </c>
      <c r="BK100" s="214">
        <f>ROUND(I100*H100,2)</f>
        <v>0</v>
      </c>
      <c r="BL100" s="16" t="s">
        <v>179</v>
      </c>
      <c r="BM100" s="213" t="s">
        <v>248</v>
      </c>
    </row>
    <row r="101" s="2" customFormat="1">
      <c r="A101" s="37"/>
      <c r="B101" s="38"/>
      <c r="C101" s="39"/>
      <c r="D101" s="215" t="s">
        <v>125</v>
      </c>
      <c r="E101" s="39"/>
      <c r="F101" s="216" t="s">
        <v>249</v>
      </c>
      <c r="G101" s="39"/>
      <c r="H101" s="39"/>
      <c r="I101" s="217"/>
      <c r="J101" s="39"/>
      <c r="K101" s="39"/>
      <c r="L101" s="43"/>
      <c r="M101" s="218"/>
      <c r="N101" s="219"/>
      <c r="O101" s="83"/>
      <c r="P101" s="83"/>
      <c r="Q101" s="83"/>
      <c r="R101" s="83"/>
      <c r="S101" s="83"/>
      <c r="T101" s="83"/>
      <c r="U101" s="84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125</v>
      </c>
      <c r="AU101" s="16" t="s">
        <v>85</v>
      </c>
    </row>
    <row r="102" s="12" customFormat="1" ht="22.8" customHeight="1">
      <c r="A102" s="12"/>
      <c r="B102" s="186"/>
      <c r="C102" s="187"/>
      <c r="D102" s="188" t="s">
        <v>74</v>
      </c>
      <c r="E102" s="200" t="s">
        <v>250</v>
      </c>
      <c r="F102" s="200" t="s">
        <v>251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SUM(P103:P107)</f>
        <v>0</v>
      </c>
      <c r="Q102" s="194"/>
      <c r="R102" s="195">
        <f>SUM(R103:R107)</f>
        <v>0</v>
      </c>
      <c r="S102" s="194"/>
      <c r="T102" s="195">
        <f>SUM(T103:T107)</f>
        <v>0</v>
      </c>
      <c r="U102" s="196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146</v>
      </c>
      <c r="AT102" s="198" t="s">
        <v>74</v>
      </c>
      <c r="AU102" s="198" t="s">
        <v>83</v>
      </c>
      <c r="AY102" s="197" t="s">
        <v>116</v>
      </c>
      <c r="BK102" s="199">
        <f>SUM(BK103:BK107)</f>
        <v>0</v>
      </c>
    </row>
    <row r="103" s="2" customFormat="1" ht="24.15" customHeight="1">
      <c r="A103" s="37"/>
      <c r="B103" s="38"/>
      <c r="C103" s="202" t="s">
        <v>172</v>
      </c>
      <c r="D103" s="202" t="s">
        <v>118</v>
      </c>
      <c r="E103" s="203" t="s">
        <v>252</v>
      </c>
      <c r="F103" s="204" t="s">
        <v>251</v>
      </c>
      <c r="G103" s="205" t="s">
        <v>178</v>
      </c>
      <c r="H103" s="206">
        <v>1</v>
      </c>
      <c r="I103" s="207"/>
      <c r="J103" s="208">
        <f>ROUND(I103*H103,2)</f>
        <v>0</v>
      </c>
      <c r="K103" s="204" t="s">
        <v>122</v>
      </c>
      <c r="L103" s="43"/>
      <c r="M103" s="209" t="s">
        <v>19</v>
      </c>
      <c r="N103" s="210" t="s">
        <v>46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1">
        <f>S103*H103</f>
        <v>0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179</v>
      </c>
      <c r="AT103" s="213" t="s">
        <v>118</v>
      </c>
      <c r="AU103" s="213" t="s">
        <v>85</v>
      </c>
      <c r="AY103" s="16" t="s">
        <v>116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83</v>
      </c>
      <c r="BK103" s="214">
        <f>ROUND(I103*H103,2)</f>
        <v>0</v>
      </c>
      <c r="BL103" s="16" t="s">
        <v>179</v>
      </c>
      <c r="BM103" s="213" t="s">
        <v>253</v>
      </c>
    </row>
    <row r="104" s="2" customFormat="1">
      <c r="A104" s="37"/>
      <c r="B104" s="38"/>
      <c r="C104" s="39"/>
      <c r="D104" s="215" t="s">
        <v>125</v>
      </c>
      <c r="E104" s="39"/>
      <c r="F104" s="216" t="s">
        <v>254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125</v>
      </c>
      <c r="AU104" s="16" t="s">
        <v>85</v>
      </c>
    </row>
    <row r="105" s="2" customFormat="1" ht="24.15" customHeight="1">
      <c r="A105" s="37"/>
      <c r="B105" s="38"/>
      <c r="C105" s="202" t="s">
        <v>157</v>
      </c>
      <c r="D105" s="202" t="s">
        <v>118</v>
      </c>
      <c r="E105" s="203" t="s">
        <v>255</v>
      </c>
      <c r="F105" s="204" t="s">
        <v>256</v>
      </c>
      <c r="G105" s="205" t="s">
        <v>178</v>
      </c>
      <c r="H105" s="206">
        <v>1</v>
      </c>
      <c r="I105" s="207"/>
      <c r="J105" s="208">
        <f>ROUND(I105*H105,2)</f>
        <v>0</v>
      </c>
      <c r="K105" s="204" t="s">
        <v>122</v>
      </c>
      <c r="L105" s="43"/>
      <c r="M105" s="209" t="s">
        <v>19</v>
      </c>
      <c r="N105" s="210" t="s">
        <v>46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179</v>
      </c>
      <c r="AT105" s="213" t="s">
        <v>118</v>
      </c>
      <c r="AU105" s="213" t="s">
        <v>85</v>
      </c>
      <c r="AY105" s="16" t="s">
        <v>116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83</v>
      </c>
      <c r="BK105" s="214">
        <f>ROUND(I105*H105,2)</f>
        <v>0</v>
      </c>
      <c r="BL105" s="16" t="s">
        <v>179</v>
      </c>
      <c r="BM105" s="213" t="s">
        <v>257</v>
      </c>
    </row>
    <row r="106" s="2" customFormat="1">
      <c r="A106" s="37"/>
      <c r="B106" s="38"/>
      <c r="C106" s="39"/>
      <c r="D106" s="215" t="s">
        <v>125</v>
      </c>
      <c r="E106" s="39"/>
      <c r="F106" s="216" t="s">
        <v>258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125</v>
      </c>
      <c r="AU106" s="16" t="s">
        <v>85</v>
      </c>
    </row>
    <row r="107" s="2" customFormat="1">
      <c r="A107" s="37"/>
      <c r="B107" s="38"/>
      <c r="C107" s="39"/>
      <c r="D107" s="220" t="s">
        <v>142</v>
      </c>
      <c r="E107" s="39"/>
      <c r="F107" s="221" t="s">
        <v>259</v>
      </c>
      <c r="G107" s="39"/>
      <c r="H107" s="39"/>
      <c r="I107" s="217"/>
      <c r="J107" s="39"/>
      <c r="K107" s="39"/>
      <c r="L107" s="43"/>
      <c r="M107" s="218"/>
      <c r="N107" s="219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142</v>
      </c>
      <c r="AU107" s="16" t="s">
        <v>85</v>
      </c>
    </row>
    <row r="108" s="12" customFormat="1" ht="22.8" customHeight="1">
      <c r="A108" s="12"/>
      <c r="B108" s="186"/>
      <c r="C108" s="187"/>
      <c r="D108" s="188" t="s">
        <v>74</v>
      </c>
      <c r="E108" s="200" t="s">
        <v>260</v>
      </c>
      <c r="F108" s="200" t="s">
        <v>261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SUM(P109:P111)</f>
        <v>0</v>
      </c>
      <c r="Q108" s="194"/>
      <c r="R108" s="195">
        <f>SUM(R109:R111)</f>
        <v>0</v>
      </c>
      <c r="S108" s="194"/>
      <c r="T108" s="195">
        <f>SUM(T109:T111)</f>
        <v>0</v>
      </c>
      <c r="U108" s="196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7" t="s">
        <v>146</v>
      </c>
      <c r="AT108" s="198" t="s">
        <v>74</v>
      </c>
      <c r="AU108" s="198" t="s">
        <v>83</v>
      </c>
      <c r="AY108" s="197" t="s">
        <v>116</v>
      </c>
      <c r="BK108" s="199">
        <f>SUM(BK109:BK111)</f>
        <v>0</v>
      </c>
    </row>
    <row r="109" s="2" customFormat="1" ht="24.15" customHeight="1">
      <c r="A109" s="37"/>
      <c r="B109" s="38"/>
      <c r="C109" s="202" t="s">
        <v>207</v>
      </c>
      <c r="D109" s="202" t="s">
        <v>118</v>
      </c>
      <c r="E109" s="203" t="s">
        <v>262</v>
      </c>
      <c r="F109" s="204" t="s">
        <v>263</v>
      </c>
      <c r="G109" s="205" t="s">
        <v>178</v>
      </c>
      <c r="H109" s="206">
        <v>1</v>
      </c>
      <c r="I109" s="207"/>
      <c r="J109" s="208">
        <f>ROUND(I109*H109,2)</f>
        <v>0</v>
      </c>
      <c r="K109" s="204" t="s">
        <v>122</v>
      </c>
      <c r="L109" s="43"/>
      <c r="M109" s="209" t="s">
        <v>19</v>
      </c>
      <c r="N109" s="210" t="s">
        <v>46</v>
      </c>
      <c r="O109" s="83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1">
        <f>S109*H109</f>
        <v>0</v>
      </c>
      <c r="U109" s="212" t="s">
        <v>19</v>
      </c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3" t="s">
        <v>179</v>
      </c>
      <c r="AT109" s="213" t="s">
        <v>118</v>
      </c>
      <c r="AU109" s="213" t="s">
        <v>85</v>
      </c>
      <c r="AY109" s="16" t="s">
        <v>116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83</v>
      </c>
      <c r="BK109" s="214">
        <f>ROUND(I109*H109,2)</f>
        <v>0</v>
      </c>
      <c r="BL109" s="16" t="s">
        <v>179</v>
      </c>
      <c r="BM109" s="213" t="s">
        <v>264</v>
      </c>
    </row>
    <row r="110" s="2" customFormat="1">
      <c r="A110" s="37"/>
      <c r="B110" s="38"/>
      <c r="C110" s="39"/>
      <c r="D110" s="215" t="s">
        <v>125</v>
      </c>
      <c r="E110" s="39"/>
      <c r="F110" s="216" t="s">
        <v>265</v>
      </c>
      <c r="G110" s="39"/>
      <c r="H110" s="39"/>
      <c r="I110" s="217"/>
      <c r="J110" s="39"/>
      <c r="K110" s="39"/>
      <c r="L110" s="43"/>
      <c r="M110" s="218"/>
      <c r="N110" s="219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125</v>
      </c>
      <c r="AU110" s="16" t="s">
        <v>85</v>
      </c>
    </row>
    <row r="111" s="2" customFormat="1">
      <c r="A111" s="37"/>
      <c r="B111" s="38"/>
      <c r="C111" s="39"/>
      <c r="D111" s="220" t="s">
        <v>142</v>
      </c>
      <c r="E111" s="39"/>
      <c r="F111" s="221" t="s">
        <v>266</v>
      </c>
      <c r="G111" s="39"/>
      <c r="H111" s="39"/>
      <c r="I111" s="217"/>
      <c r="J111" s="39"/>
      <c r="K111" s="39"/>
      <c r="L111" s="43"/>
      <c r="M111" s="248"/>
      <c r="N111" s="249"/>
      <c r="O111" s="245"/>
      <c r="P111" s="245"/>
      <c r="Q111" s="245"/>
      <c r="R111" s="245"/>
      <c r="S111" s="245"/>
      <c r="T111" s="245"/>
      <c r="U111" s="250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142</v>
      </c>
      <c r="AU111" s="16" t="s">
        <v>85</v>
      </c>
    </row>
    <row r="112" s="2" customFormat="1" ht="6.96" customHeight="1">
      <c r="A112" s="37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43"/>
      <c r="M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</sheetData>
  <sheetProtection sheet="1" autoFilter="0" formatColumns="0" formatRows="0" objects="1" scenarios="1" spinCount="100000" saltValue="2nslF4m/azhktUJv/rCmrKd8lkMDU2Czd0Wfw1DkN9fHwCKsWbYqOxSaDGgt4mfxN4Mnk11TbwibvVRs1MhfTQ==" hashValue="wCd1YeVmekFUT1Qh4J+6Ys+2DVIibSEvaFSwzQpjX/Ly/SQbZoxS97s2mzBbNUDchfE6qVfHZMcomP/OZzbLow==" algorithmName="SHA-512" password="CC35"/>
  <autoFilter ref="C82:K11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1_02/011314000"/>
    <hyperlink ref="F89" r:id="rId2" display="https://podminky.urs.cz/item/CS_URS_2021_02/011324000"/>
    <hyperlink ref="F92" r:id="rId3" display="https://podminky.urs.cz/item/CS_URS_2021_02/012103000"/>
    <hyperlink ref="F95" r:id="rId4" display="https://podminky.urs.cz/item/CS_URS_2021_02/012203000"/>
    <hyperlink ref="F98" r:id="rId5" display="https://podminky.urs.cz/item/CS_URS_2021_02/012303000"/>
    <hyperlink ref="F101" r:id="rId6" display="https://podminky.urs.cz/item/CS_URS_2021_02/013254000"/>
    <hyperlink ref="F104" r:id="rId7" display="https://podminky.urs.cz/item/CS_URS_2021_02/030001000"/>
    <hyperlink ref="F106" r:id="rId8" display="https://podminky.urs.cz/item/CS_URS_2021_02/034503000"/>
    <hyperlink ref="F110" r:id="rId9" display="https://podminky.urs.cz/item/CS_URS_2021_02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267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268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269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270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271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272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273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274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275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276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277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82</v>
      </c>
      <c r="F18" s="262" t="s">
        <v>278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279</v>
      </c>
      <c r="F19" s="262" t="s">
        <v>280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281</v>
      </c>
      <c r="F20" s="262" t="s">
        <v>282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283</v>
      </c>
      <c r="F21" s="262" t="s">
        <v>284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285</v>
      </c>
      <c r="F22" s="262" t="s">
        <v>286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287</v>
      </c>
      <c r="F23" s="262" t="s">
        <v>288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289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290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291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292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293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294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295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296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297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101</v>
      </c>
      <c r="F36" s="262"/>
      <c r="G36" s="262" t="s">
        <v>298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299</v>
      </c>
      <c r="F37" s="262"/>
      <c r="G37" s="262" t="s">
        <v>300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56</v>
      </c>
      <c r="F38" s="262"/>
      <c r="G38" s="262" t="s">
        <v>301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57</v>
      </c>
      <c r="F39" s="262"/>
      <c r="G39" s="262" t="s">
        <v>302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102</v>
      </c>
      <c r="F40" s="262"/>
      <c r="G40" s="262" t="s">
        <v>303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103</v>
      </c>
      <c r="F41" s="262"/>
      <c r="G41" s="262" t="s">
        <v>304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305</v>
      </c>
      <c r="F42" s="262"/>
      <c r="G42" s="262" t="s">
        <v>306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307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308</v>
      </c>
      <c r="F44" s="262"/>
      <c r="G44" s="262" t="s">
        <v>309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105</v>
      </c>
      <c r="F45" s="262"/>
      <c r="G45" s="262" t="s">
        <v>310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311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312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313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314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315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316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317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318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319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320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321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322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323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324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325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326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327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328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329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330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331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332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333</v>
      </c>
      <c r="D76" s="280"/>
      <c r="E76" s="280"/>
      <c r="F76" s="280" t="s">
        <v>334</v>
      </c>
      <c r="G76" s="281"/>
      <c r="H76" s="280" t="s">
        <v>57</v>
      </c>
      <c r="I76" s="280" t="s">
        <v>60</v>
      </c>
      <c r="J76" s="280" t="s">
        <v>335</v>
      </c>
      <c r="K76" s="279"/>
    </row>
    <row r="77" s="1" customFormat="1" ht="17.25" customHeight="1">
      <c r="B77" s="277"/>
      <c r="C77" s="282" t="s">
        <v>336</v>
      </c>
      <c r="D77" s="282"/>
      <c r="E77" s="282"/>
      <c r="F77" s="283" t="s">
        <v>337</v>
      </c>
      <c r="G77" s="284"/>
      <c r="H77" s="282"/>
      <c r="I77" s="282"/>
      <c r="J77" s="282" t="s">
        <v>338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56</v>
      </c>
      <c r="D79" s="287"/>
      <c r="E79" s="287"/>
      <c r="F79" s="288" t="s">
        <v>339</v>
      </c>
      <c r="G79" s="289"/>
      <c r="H79" s="265" t="s">
        <v>340</v>
      </c>
      <c r="I79" s="265" t="s">
        <v>341</v>
      </c>
      <c r="J79" s="265">
        <v>20</v>
      </c>
      <c r="K79" s="279"/>
    </row>
    <row r="80" s="1" customFormat="1" ht="15" customHeight="1">
      <c r="B80" s="277"/>
      <c r="C80" s="265" t="s">
        <v>342</v>
      </c>
      <c r="D80" s="265"/>
      <c r="E80" s="265"/>
      <c r="F80" s="288" t="s">
        <v>339</v>
      </c>
      <c r="G80" s="289"/>
      <c r="H80" s="265" t="s">
        <v>343</v>
      </c>
      <c r="I80" s="265" t="s">
        <v>341</v>
      </c>
      <c r="J80" s="265">
        <v>120</v>
      </c>
      <c r="K80" s="279"/>
    </row>
    <row r="81" s="1" customFormat="1" ht="15" customHeight="1">
      <c r="B81" s="290"/>
      <c r="C81" s="265" t="s">
        <v>344</v>
      </c>
      <c r="D81" s="265"/>
      <c r="E81" s="265"/>
      <c r="F81" s="288" t="s">
        <v>345</v>
      </c>
      <c r="G81" s="289"/>
      <c r="H81" s="265" t="s">
        <v>346</v>
      </c>
      <c r="I81" s="265" t="s">
        <v>341</v>
      </c>
      <c r="J81" s="265">
        <v>50</v>
      </c>
      <c r="K81" s="279"/>
    </row>
    <row r="82" s="1" customFormat="1" ht="15" customHeight="1">
      <c r="B82" s="290"/>
      <c r="C82" s="265" t="s">
        <v>347</v>
      </c>
      <c r="D82" s="265"/>
      <c r="E82" s="265"/>
      <c r="F82" s="288" t="s">
        <v>339</v>
      </c>
      <c r="G82" s="289"/>
      <c r="H82" s="265" t="s">
        <v>348</v>
      </c>
      <c r="I82" s="265" t="s">
        <v>349</v>
      </c>
      <c r="J82" s="265"/>
      <c r="K82" s="279"/>
    </row>
    <row r="83" s="1" customFormat="1" ht="15" customHeight="1">
      <c r="B83" s="290"/>
      <c r="C83" s="291" t="s">
        <v>350</v>
      </c>
      <c r="D83" s="291"/>
      <c r="E83" s="291"/>
      <c r="F83" s="292" t="s">
        <v>345</v>
      </c>
      <c r="G83" s="291"/>
      <c r="H83" s="291" t="s">
        <v>351</v>
      </c>
      <c r="I83" s="291" t="s">
        <v>341</v>
      </c>
      <c r="J83" s="291">
        <v>15</v>
      </c>
      <c r="K83" s="279"/>
    </row>
    <row r="84" s="1" customFormat="1" ht="15" customHeight="1">
      <c r="B84" s="290"/>
      <c r="C84" s="291" t="s">
        <v>352</v>
      </c>
      <c r="D84" s="291"/>
      <c r="E84" s="291"/>
      <c r="F84" s="292" t="s">
        <v>345</v>
      </c>
      <c r="G84" s="291"/>
      <c r="H84" s="291" t="s">
        <v>353</v>
      </c>
      <c r="I84" s="291" t="s">
        <v>341</v>
      </c>
      <c r="J84" s="291">
        <v>15</v>
      </c>
      <c r="K84" s="279"/>
    </row>
    <row r="85" s="1" customFormat="1" ht="15" customHeight="1">
      <c r="B85" s="290"/>
      <c r="C85" s="291" t="s">
        <v>354</v>
      </c>
      <c r="D85" s="291"/>
      <c r="E85" s="291"/>
      <c r="F85" s="292" t="s">
        <v>345</v>
      </c>
      <c r="G85" s="291"/>
      <c r="H85" s="291" t="s">
        <v>355</v>
      </c>
      <c r="I85" s="291" t="s">
        <v>341</v>
      </c>
      <c r="J85" s="291">
        <v>20</v>
      </c>
      <c r="K85" s="279"/>
    </row>
    <row r="86" s="1" customFormat="1" ht="15" customHeight="1">
      <c r="B86" s="290"/>
      <c r="C86" s="291" t="s">
        <v>356</v>
      </c>
      <c r="D86" s="291"/>
      <c r="E86" s="291"/>
      <c r="F86" s="292" t="s">
        <v>345</v>
      </c>
      <c r="G86" s="291"/>
      <c r="H86" s="291" t="s">
        <v>357</v>
      </c>
      <c r="I86" s="291" t="s">
        <v>341</v>
      </c>
      <c r="J86" s="291">
        <v>20</v>
      </c>
      <c r="K86" s="279"/>
    </row>
    <row r="87" s="1" customFormat="1" ht="15" customHeight="1">
      <c r="B87" s="290"/>
      <c r="C87" s="265" t="s">
        <v>358</v>
      </c>
      <c r="D87" s="265"/>
      <c r="E87" s="265"/>
      <c r="F87" s="288" t="s">
        <v>345</v>
      </c>
      <c r="G87" s="289"/>
      <c r="H87" s="265" t="s">
        <v>359</v>
      </c>
      <c r="I87" s="265" t="s">
        <v>341</v>
      </c>
      <c r="J87" s="265">
        <v>50</v>
      </c>
      <c r="K87" s="279"/>
    </row>
    <row r="88" s="1" customFormat="1" ht="15" customHeight="1">
      <c r="B88" s="290"/>
      <c r="C88" s="265" t="s">
        <v>360</v>
      </c>
      <c r="D88" s="265"/>
      <c r="E88" s="265"/>
      <c r="F88" s="288" t="s">
        <v>345</v>
      </c>
      <c r="G88" s="289"/>
      <c r="H88" s="265" t="s">
        <v>361</v>
      </c>
      <c r="I88" s="265" t="s">
        <v>341</v>
      </c>
      <c r="J88" s="265">
        <v>20</v>
      </c>
      <c r="K88" s="279"/>
    </row>
    <row r="89" s="1" customFormat="1" ht="15" customHeight="1">
      <c r="B89" s="290"/>
      <c r="C89" s="265" t="s">
        <v>362</v>
      </c>
      <c r="D89" s="265"/>
      <c r="E89" s="265"/>
      <c r="F89" s="288" t="s">
        <v>345</v>
      </c>
      <c r="G89" s="289"/>
      <c r="H89" s="265" t="s">
        <v>363</v>
      </c>
      <c r="I89" s="265" t="s">
        <v>341</v>
      </c>
      <c r="J89" s="265">
        <v>20</v>
      </c>
      <c r="K89" s="279"/>
    </row>
    <row r="90" s="1" customFormat="1" ht="15" customHeight="1">
      <c r="B90" s="290"/>
      <c r="C90" s="265" t="s">
        <v>364</v>
      </c>
      <c r="D90" s="265"/>
      <c r="E90" s="265"/>
      <c r="F90" s="288" t="s">
        <v>345</v>
      </c>
      <c r="G90" s="289"/>
      <c r="H90" s="265" t="s">
        <v>365</v>
      </c>
      <c r="I90" s="265" t="s">
        <v>341</v>
      </c>
      <c r="J90" s="265">
        <v>50</v>
      </c>
      <c r="K90" s="279"/>
    </row>
    <row r="91" s="1" customFormat="1" ht="15" customHeight="1">
      <c r="B91" s="290"/>
      <c r="C91" s="265" t="s">
        <v>366</v>
      </c>
      <c r="D91" s="265"/>
      <c r="E91" s="265"/>
      <c r="F91" s="288" t="s">
        <v>345</v>
      </c>
      <c r="G91" s="289"/>
      <c r="H91" s="265" t="s">
        <v>366</v>
      </c>
      <c r="I91" s="265" t="s">
        <v>341</v>
      </c>
      <c r="J91" s="265">
        <v>50</v>
      </c>
      <c r="K91" s="279"/>
    </row>
    <row r="92" s="1" customFormat="1" ht="15" customHeight="1">
      <c r="B92" s="290"/>
      <c r="C92" s="265" t="s">
        <v>367</v>
      </c>
      <c r="D92" s="265"/>
      <c r="E92" s="265"/>
      <c r="F92" s="288" t="s">
        <v>345</v>
      </c>
      <c r="G92" s="289"/>
      <c r="H92" s="265" t="s">
        <v>368</v>
      </c>
      <c r="I92" s="265" t="s">
        <v>341</v>
      </c>
      <c r="J92" s="265">
        <v>255</v>
      </c>
      <c r="K92" s="279"/>
    </row>
    <row r="93" s="1" customFormat="1" ht="15" customHeight="1">
      <c r="B93" s="290"/>
      <c r="C93" s="265" t="s">
        <v>369</v>
      </c>
      <c r="D93" s="265"/>
      <c r="E93" s="265"/>
      <c r="F93" s="288" t="s">
        <v>339</v>
      </c>
      <c r="G93" s="289"/>
      <c r="H93" s="265" t="s">
        <v>370</v>
      </c>
      <c r="I93" s="265" t="s">
        <v>371</v>
      </c>
      <c r="J93" s="265"/>
      <c r="K93" s="279"/>
    </row>
    <row r="94" s="1" customFormat="1" ht="15" customHeight="1">
      <c r="B94" s="290"/>
      <c r="C94" s="265" t="s">
        <v>372</v>
      </c>
      <c r="D94" s="265"/>
      <c r="E94" s="265"/>
      <c r="F94" s="288" t="s">
        <v>339</v>
      </c>
      <c r="G94" s="289"/>
      <c r="H94" s="265" t="s">
        <v>373</v>
      </c>
      <c r="I94" s="265" t="s">
        <v>374</v>
      </c>
      <c r="J94" s="265"/>
      <c r="K94" s="279"/>
    </row>
    <row r="95" s="1" customFormat="1" ht="15" customHeight="1">
      <c r="B95" s="290"/>
      <c r="C95" s="265" t="s">
        <v>375</v>
      </c>
      <c r="D95" s="265"/>
      <c r="E95" s="265"/>
      <c r="F95" s="288" t="s">
        <v>339</v>
      </c>
      <c r="G95" s="289"/>
      <c r="H95" s="265" t="s">
        <v>375</v>
      </c>
      <c r="I95" s="265" t="s">
        <v>374</v>
      </c>
      <c r="J95" s="265"/>
      <c r="K95" s="279"/>
    </row>
    <row r="96" s="1" customFormat="1" ht="15" customHeight="1">
      <c r="B96" s="290"/>
      <c r="C96" s="265" t="s">
        <v>41</v>
      </c>
      <c r="D96" s="265"/>
      <c r="E96" s="265"/>
      <c r="F96" s="288" t="s">
        <v>339</v>
      </c>
      <c r="G96" s="289"/>
      <c r="H96" s="265" t="s">
        <v>376</v>
      </c>
      <c r="I96" s="265" t="s">
        <v>374</v>
      </c>
      <c r="J96" s="265"/>
      <c r="K96" s="279"/>
    </row>
    <row r="97" s="1" customFormat="1" ht="15" customHeight="1">
      <c r="B97" s="290"/>
      <c r="C97" s="265" t="s">
        <v>51</v>
      </c>
      <c r="D97" s="265"/>
      <c r="E97" s="265"/>
      <c r="F97" s="288" t="s">
        <v>339</v>
      </c>
      <c r="G97" s="289"/>
      <c r="H97" s="265" t="s">
        <v>377</v>
      </c>
      <c r="I97" s="265" t="s">
        <v>374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378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333</v>
      </c>
      <c r="D103" s="280"/>
      <c r="E103" s="280"/>
      <c r="F103" s="280" t="s">
        <v>334</v>
      </c>
      <c r="G103" s="281"/>
      <c r="H103" s="280" t="s">
        <v>57</v>
      </c>
      <c r="I103" s="280" t="s">
        <v>60</v>
      </c>
      <c r="J103" s="280" t="s">
        <v>335</v>
      </c>
      <c r="K103" s="279"/>
    </row>
    <row r="104" s="1" customFormat="1" ht="17.25" customHeight="1">
      <c r="B104" s="277"/>
      <c r="C104" s="282" t="s">
        <v>336</v>
      </c>
      <c r="D104" s="282"/>
      <c r="E104" s="282"/>
      <c r="F104" s="283" t="s">
        <v>337</v>
      </c>
      <c r="G104" s="284"/>
      <c r="H104" s="282"/>
      <c r="I104" s="282"/>
      <c r="J104" s="282" t="s">
        <v>338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56</v>
      </c>
      <c r="D106" s="287"/>
      <c r="E106" s="287"/>
      <c r="F106" s="288" t="s">
        <v>339</v>
      </c>
      <c r="G106" s="265"/>
      <c r="H106" s="265" t="s">
        <v>379</v>
      </c>
      <c r="I106" s="265" t="s">
        <v>341</v>
      </c>
      <c r="J106" s="265">
        <v>20</v>
      </c>
      <c r="K106" s="279"/>
    </row>
    <row r="107" s="1" customFormat="1" ht="15" customHeight="1">
      <c r="B107" s="277"/>
      <c r="C107" s="265" t="s">
        <v>342</v>
      </c>
      <c r="D107" s="265"/>
      <c r="E107" s="265"/>
      <c r="F107" s="288" t="s">
        <v>339</v>
      </c>
      <c r="G107" s="265"/>
      <c r="H107" s="265" t="s">
        <v>379</v>
      </c>
      <c r="I107" s="265" t="s">
        <v>341</v>
      </c>
      <c r="J107" s="265">
        <v>120</v>
      </c>
      <c r="K107" s="279"/>
    </row>
    <row r="108" s="1" customFormat="1" ht="15" customHeight="1">
      <c r="B108" s="290"/>
      <c r="C108" s="265" t="s">
        <v>344</v>
      </c>
      <c r="D108" s="265"/>
      <c r="E108" s="265"/>
      <c r="F108" s="288" t="s">
        <v>345</v>
      </c>
      <c r="G108" s="265"/>
      <c r="H108" s="265" t="s">
        <v>379</v>
      </c>
      <c r="I108" s="265" t="s">
        <v>341</v>
      </c>
      <c r="J108" s="265">
        <v>50</v>
      </c>
      <c r="K108" s="279"/>
    </row>
    <row r="109" s="1" customFormat="1" ht="15" customHeight="1">
      <c r="B109" s="290"/>
      <c r="C109" s="265" t="s">
        <v>347</v>
      </c>
      <c r="D109" s="265"/>
      <c r="E109" s="265"/>
      <c r="F109" s="288" t="s">
        <v>339</v>
      </c>
      <c r="G109" s="265"/>
      <c r="H109" s="265" t="s">
        <v>379</v>
      </c>
      <c r="I109" s="265" t="s">
        <v>349</v>
      </c>
      <c r="J109" s="265"/>
      <c r="K109" s="279"/>
    </row>
    <row r="110" s="1" customFormat="1" ht="15" customHeight="1">
      <c r="B110" s="290"/>
      <c r="C110" s="265" t="s">
        <v>358</v>
      </c>
      <c r="D110" s="265"/>
      <c r="E110" s="265"/>
      <c r="F110" s="288" t="s">
        <v>345</v>
      </c>
      <c r="G110" s="265"/>
      <c r="H110" s="265" t="s">
        <v>379</v>
      </c>
      <c r="I110" s="265" t="s">
        <v>341</v>
      </c>
      <c r="J110" s="265">
        <v>50</v>
      </c>
      <c r="K110" s="279"/>
    </row>
    <row r="111" s="1" customFormat="1" ht="15" customHeight="1">
      <c r="B111" s="290"/>
      <c r="C111" s="265" t="s">
        <v>366</v>
      </c>
      <c r="D111" s="265"/>
      <c r="E111" s="265"/>
      <c r="F111" s="288" t="s">
        <v>345</v>
      </c>
      <c r="G111" s="265"/>
      <c r="H111" s="265" t="s">
        <v>379</v>
      </c>
      <c r="I111" s="265" t="s">
        <v>341</v>
      </c>
      <c r="J111" s="265">
        <v>50</v>
      </c>
      <c r="K111" s="279"/>
    </row>
    <row r="112" s="1" customFormat="1" ht="15" customHeight="1">
      <c r="B112" s="290"/>
      <c r="C112" s="265" t="s">
        <v>364</v>
      </c>
      <c r="D112" s="265"/>
      <c r="E112" s="265"/>
      <c r="F112" s="288" t="s">
        <v>345</v>
      </c>
      <c r="G112" s="265"/>
      <c r="H112" s="265" t="s">
        <v>379</v>
      </c>
      <c r="I112" s="265" t="s">
        <v>341</v>
      </c>
      <c r="J112" s="265">
        <v>50</v>
      </c>
      <c r="K112" s="279"/>
    </row>
    <row r="113" s="1" customFormat="1" ht="15" customHeight="1">
      <c r="B113" s="290"/>
      <c r="C113" s="265" t="s">
        <v>56</v>
      </c>
      <c r="D113" s="265"/>
      <c r="E113" s="265"/>
      <c r="F113" s="288" t="s">
        <v>339</v>
      </c>
      <c r="G113" s="265"/>
      <c r="H113" s="265" t="s">
        <v>380</v>
      </c>
      <c r="I113" s="265" t="s">
        <v>341</v>
      </c>
      <c r="J113" s="265">
        <v>20</v>
      </c>
      <c r="K113" s="279"/>
    </row>
    <row r="114" s="1" customFormat="1" ht="15" customHeight="1">
      <c r="B114" s="290"/>
      <c r="C114" s="265" t="s">
        <v>381</v>
      </c>
      <c r="D114" s="265"/>
      <c r="E114" s="265"/>
      <c r="F114" s="288" t="s">
        <v>339</v>
      </c>
      <c r="G114" s="265"/>
      <c r="H114" s="265" t="s">
        <v>382</v>
      </c>
      <c r="I114" s="265" t="s">
        <v>341</v>
      </c>
      <c r="J114" s="265">
        <v>120</v>
      </c>
      <c r="K114" s="279"/>
    </row>
    <row r="115" s="1" customFormat="1" ht="15" customHeight="1">
      <c r="B115" s="290"/>
      <c r="C115" s="265" t="s">
        <v>41</v>
      </c>
      <c r="D115" s="265"/>
      <c r="E115" s="265"/>
      <c r="F115" s="288" t="s">
        <v>339</v>
      </c>
      <c r="G115" s="265"/>
      <c r="H115" s="265" t="s">
        <v>383</v>
      </c>
      <c r="I115" s="265" t="s">
        <v>374</v>
      </c>
      <c r="J115" s="265"/>
      <c r="K115" s="279"/>
    </row>
    <row r="116" s="1" customFormat="1" ht="15" customHeight="1">
      <c r="B116" s="290"/>
      <c r="C116" s="265" t="s">
        <v>51</v>
      </c>
      <c r="D116" s="265"/>
      <c r="E116" s="265"/>
      <c r="F116" s="288" t="s">
        <v>339</v>
      </c>
      <c r="G116" s="265"/>
      <c r="H116" s="265" t="s">
        <v>384</v>
      </c>
      <c r="I116" s="265" t="s">
        <v>374</v>
      </c>
      <c r="J116" s="265"/>
      <c r="K116" s="279"/>
    </row>
    <row r="117" s="1" customFormat="1" ht="15" customHeight="1">
      <c r="B117" s="290"/>
      <c r="C117" s="265" t="s">
        <v>60</v>
      </c>
      <c r="D117" s="265"/>
      <c r="E117" s="265"/>
      <c r="F117" s="288" t="s">
        <v>339</v>
      </c>
      <c r="G117" s="265"/>
      <c r="H117" s="265" t="s">
        <v>385</v>
      </c>
      <c r="I117" s="265" t="s">
        <v>386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387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333</v>
      </c>
      <c r="D123" s="280"/>
      <c r="E123" s="280"/>
      <c r="F123" s="280" t="s">
        <v>334</v>
      </c>
      <c r="G123" s="281"/>
      <c r="H123" s="280" t="s">
        <v>57</v>
      </c>
      <c r="I123" s="280" t="s">
        <v>60</v>
      </c>
      <c r="J123" s="280" t="s">
        <v>335</v>
      </c>
      <c r="K123" s="309"/>
    </row>
    <row r="124" s="1" customFormat="1" ht="17.25" customHeight="1">
      <c r="B124" s="308"/>
      <c r="C124" s="282" t="s">
        <v>336</v>
      </c>
      <c r="D124" s="282"/>
      <c r="E124" s="282"/>
      <c r="F124" s="283" t="s">
        <v>337</v>
      </c>
      <c r="G124" s="284"/>
      <c r="H124" s="282"/>
      <c r="I124" s="282"/>
      <c r="J124" s="282" t="s">
        <v>338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342</v>
      </c>
      <c r="D126" s="287"/>
      <c r="E126" s="287"/>
      <c r="F126" s="288" t="s">
        <v>339</v>
      </c>
      <c r="G126" s="265"/>
      <c r="H126" s="265" t="s">
        <v>379</v>
      </c>
      <c r="I126" s="265" t="s">
        <v>341</v>
      </c>
      <c r="J126" s="265">
        <v>120</v>
      </c>
      <c r="K126" s="313"/>
    </row>
    <row r="127" s="1" customFormat="1" ht="15" customHeight="1">
      <c r="B127" s="310"/>
      <c r="C127" s="265" t="s">
        <v>388</v>
      </c>
      <c r="D127" s="265"/>
      <c r="E127" s="265"/>
      <c r="F127" s="288" t="s">
        <v>339</v>
      </c>
      <c r="G127" s="265"/>
      <c r="H127" s="265" t="s">
        <v>389</v>
      </c>
      <c r="I127" s="265" t="s">
        <v>341</v>
      </c>
      <c r="J127" s="265" t="s">
        <v>390</v>
      </c>
      <c r="K127" s="313"/>
    </row>
    <row r="128" s="1" customFormat="1" ht="15" customHeight="1">
      <c r="B128" s="310"/>
      <c r="C128" s="265" t="s">
        <v>287</v>
      </c>
      <c r="D128" s="265"/>
      <c r="E128" s="265"/>
      <c r="F128" s="288" t="s">
        <v>339</v>
      </c>
      <c r="G128" s="265"/>
      <c r="H128" s="265" t="s">
        <v>391</v>
      </c>
      <c r="I128" s="265" t="s">
        <v>341</v>
      </c>
      <c r="J128" s="265" t="s">
        <v>390</v>
      </c>
      <c r="K128" s="313"/>
    </row>
    <row r="129" s="1" customFormat="1" ht="15" customHeight="1">
      <c r="B129" s="310"/>
      <c r="C129" s="265" t="s">
        <v>350</v>
      </c>
      <c r="D129" s="265"/>
      <c r="E129" s="265"/>
      <c r="F129" s="288" t="s">
        <v>345</v>
      </c>
      <c r="G129" s="265"/>
      <c r="H129" s="265" t="s">
        <v>351</v>
      </c>
      <c r="I129" s="265" t="s">
        <v>341</v>
      </c>
      <c r="J129" s="265">
        <v>15</v>
      </c>
      <c r="K129" s="313"/>
    </row>
    <row r="130" s="1" customFormat="1" ht="15" customHeight="1">
      <c r="B130" s="310"/>
      <c r="C130" s="291" t="s">
        <v>352</v>
      </c>
      <c r="D130" s="291"/>
      <c r="E130" s="291"/>
      <c r="F130" s="292" t="s">
        <v>345</v>
      </c>
      <c r="G130" s="291"/>
      <c r="H130" s="291" t="s">
        <v>353</v>
      </c>
      <c r="I130" s="291" t="s">
        <v>341</v>
      </c>
      <c r="J130" s="291">
        <v>15</v>
      </c>
      <c r="K130" s="313"/>
    </row>
    <row r="131" s="1" customFormat="1" ht="15" customHeight="1">
      <c r="B131" s="310"/>
      <c r="C131" s="291" t="s">
        <v>354</v>
      </c>
      <c r="D131" s="291"/>
      <c r="E131" s="291"/>
      <c r="F131" s="292" t="s">
        <v>345</v>
      </c>
      <c r="G131" s="291"/>
      <c r="H131" s="291" t="s">
        <v>355</v>
      </c>
      <c r="I131" s="291" t="s">
        <v>341</v>
      </c>
      <c r="J131" s="291">
        <v>20</v>
      </c>
      <c r="K131" s="313"/>
    </row>
    <row r="132" s="1" customFormat="1" ht="15" customHeight="1">
      <c r="B132" s="310"/>
      <c r="C132" s="291" t="s">
        <v>356</v>
      </c>
      <c r="D132" s="291"/>
      <c r="E132" s="291"/>
      <c r="F132" s="292" t="s">
        <v>345</v>
      </c>
      <c r="G132" s="291"/>
      <c r="H132" s="291" t="s">
        <v>357</v>
      </c>
      <c r="I132" s="291" t="s">
        <v>341</v>
      </c>
      <c r="J132" s="291">
        <v>20</v>
      </c>
      <c r="K132" s="313"/>
    </row>
    <row r="133" s="1" customFormat="1" ht="15" customHeight="1">
      <c r="B133" s="310"/>
      <c r="C133" s="265" t="s">
        <v>344</v>
      </c>
      <c r="D133" s="265"/>
      <c r="E133" s="265"/>
      <c r="F133" s="288" t="s">
        <v>345</v>
      </c>
      <c r="G133" s="265"/>
      <c r="H133" s="265" t="s">
        <v>379</v>
      </c>
      <c r="I133" s="265" t="s">
        <v>341</v>
      </c>
      <c r="J133" s="265">
        <v>50</v>
      </c>
      <c r="K133" s="313"/>
    </row>
    <row r="134" s="1" customFormat="1" ht="15" customHeight="1">
      <c r="B134" s="310"/>
      <c r="C134" s="265" t="s">
        <v>358</v>
      </c>
      <c r="D134" s="265"/>
      <c r="E134" s="265"/>
      <c r="F134" s="288" t="s">
        <v>345</v>
      </c>
      <c r="G134" s="265"/>
      <c r="H134" s="265" t="s">
        <v>379</v>
      </c>
      <c r="I134" s="265" t="s">
        <v>341</v>
      </c>
      <c r="J134" s="265">
        <v>50</v>
      </c>
      <c r="K134" s="313"/>
    </row>
    <row r="135" s="1" customFormat="1" ht="15" customHeight="1">
      <c r="B135" s="310"/>
      <c r="C135" s="265" t="s">
        <v>364</v>
      </c>
      <c r="D135" s="265"/>
      <c r="E135" s="265"/>
      <c r="F135" s="288" t="s">
        <v>345</v>
      </c>
      <c r="G135" s="265"/>
      <c r="H135" s="265" t="s">
        <v>379</v>
      </c>
      <c r="I135" s="265" t="s">
        <v>341</v>
      </c>
      <c r="J135" s="265">
        <v>50</v>
      </c>
      <c r="K135" s="313"/>
    </row>
    <row r="136" s="1" customFormat="1" ht="15" customHeight="1">
      <c r="B136" s="310"/>
      <c r="C136" s="265" t="s">
        <v>366</v>
      </c>
      <c r="D136" s="265"/>
      <c r="E136" s="265"/>
      <c r="F136" s="288" t="s">
        <v>345</v>
      </c>
      <c r="G136" s="265"/>
      <c r="H136" s="265" t="s">
        <v>379</v>
      </c>
      <c r="I136" s="265" t="s">
        <v>341</v>
      </c>
      <c r="J136" s="265">
        <v>50</v>
      </c>
      <c r="K136" s="313"/>
    </row>
    <row r="137" s="1" customFormat="1" ht="15" customHeight="1">
      <c r="B137" s="310"/>
      <c r="C137" s="265" t="s">
        <v>367</v>
      </c>
      <c r="D137" s="265"/>
      <c r="E137" s="265"/>
      <c r="F137" s="288" t="s">
        <v>345</v>
      </c>
      <c r="G137" s="265"/>
      <c r="H137" s="265" t="s">
        <v>392</v>
      </c>
      <c r="I137" s="265" t="s">
        <v>341</v>
      </c>
      <c r="J137" s="265">
        <v>255</v>
      </c>
      <c r="K137" s="313"/>
    </row>
    <row r="138" s="1" customFormat="1" ht="15" customHeight="1">
      <c r="B138" s="310"/>
      <c r="C138" s="265" t="s">
        <v>369</v>
      </c>
      <c r="D138" s="265"/>
      <c r="E138" s="265"/>
      <c r="F138" s="288" t="s">
        <v>339</v>
      </c>
      <c r="G138" s="265"/>
      <c r="H138" s="265" t="s">
        <v>393</v>
      </c>
      <c r="I138" s="265" t="s">
        <v>371</v>
      </c>
      <c r="J138" s="265"/>
      <c r="K138" s="313"/>
    </row>
    <row r="139" s="1" customFormat="1" ht="15" customHeight="1">
      <c r="B139" s="310"/>
      <c r="C139" s="265" t="s">
        <v>372</v>
      </c>
      <c r="D139" s="265"/>
      <c r="E139" s="265"/>
      <c r="F139" s="288" t="s">
        <v>339</v>
      </c>
      <c r="G139" s="265"/>
      <c r="H139" s="265" t="s">
        <v>394</v>
      </c>
      <c r="I139" s="265" t="s">
        <v>374</v>
      </c>
      <c r="J139" s="265"/>
      <c r="K139" s="313"/>
    </row>
    <row r="140" s="1" customFormat="1" ht="15" customHeight="1">
      <c r="B140" s="310"/>
      <c r="C140" s="265" t="s">
        <v>375</v>
      </c>
      <c r="D140" s="265"/>
      <c r="E140" s="265"/>
      <c r="F140" s="288" t="s">
        <v>339</v>
      </c>
      <c r="G140" s="265"/>
      <c r="H140" s="265" t="s">
        <v>375</v>
      </c>
      <c r="I140" s="265" t="s">
        <v>374</v>
      </c>
      <c r="J140" s="265"/>
      <c r="K140" s="313"/>
    </row>
    <row r="141" s="1" customFormat="1" ht="15" customHeight="1">
      <c r="B141" s="310"/>
      <c r="C141" s="265" t="s">
        <v>41</v>
      </c>
      <c r="D141" s="265"/>
      <c r="E141" s="265"/>
      <c r="F141" s="288" t="s">
        <v>339</v>
      </c>
      <c r="G141" s="265"/>
      <c r="H141" s="265" t="s">
        <v>395</v>
      </c>
      <c r="I141" s="265" t="s">
        <v>374</v>
      </c>
      <c r="J141" s="265"/>
      <c r="K141" s="313"/>
    </row>
    <row r="142" s="1" customFormat="1" ht="15" customHeight="1">
      <c r="B142" s="310"/>
      <c r="C142" s="265" t="s">
        <v>396</v>
      </c>
      <c r="D142" s="265"/>
      <c r="E142" s="265"/>
      <c r="F142" s="288" t="s">
        <v>339</v>
      </c>
      <c r="G142" s="265"/>
      <c r="H142" s="265" t="s">
        <v>397</v>
      </c>
      <c r="I142" s="265" t="s">
        <v>374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398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333</v>
      </c>
      <c r="D148" s="280"/>
      <c r="E148" s="280"/>
      <c r="F148" s="280" t="s">
        <v>334</v>
      </c>
      <c r="G148" s="281"/>
      <c r="H148" s="280" t="s">
        <v>57</v>
      </c>
      <c r="I148" s="280" t="s">
        <v>60</v>
      </c>
      <c r="J148" s="280" t="s">
        <v>335</v>
      </c>
      <c r="K148" s="279"/>
    </row>
    <row r="149" s="1" customFormat="1" ht="17.25" customHeight="1">
      <c r="B149" s="277"/>
      <c r="C149" s="282" t="s">
        <v>336</v>
      </c>
      <c r="D149" s="282"/>
      <c r="E149" s="282"/>
      <c r="F149" s="283" t="s">
        <v>337</v>
      </c>
      <c r="G149" s="284"/>
      <c r="H149" s="282"/>
      <c r="I149" s="282"/>
      <c r="J149" s="282" t="s">
        <v>338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342</v>
      </c>
      <c r="D151" s="265"/>
      <c r="E151" s="265"/>
      <c r="F151" s="318" t="s">
        <v>339</v>
      </c>
      <c r="G151" s="265"/>
      <c r="H151" s="317" t="s">
        <v>379</v>
      </c>
      <c r="I151" s="317" t="s">
        <v>341</v>
      </c>
      <c r="J151" s="317">
        <v>120</v>
      </c>
      <c r="K151" s="313"/>
    </row>
    <row r="152" s="1" customFormat="1" ht="15" customHeight="1">
      <c r="B152" s="290"/>
      <c r="C152" s="317" t="s">
        <v>388</v>
      </c>
      <c r="D152" s="265"/>
      <c r="E152" s="265"/>
      <c r="F152" s="318" t="s">
        <v>339</v>
      </c>
      <c r="G152" s="265"/>
      <c r="H152" s="317" t="s">
        <v>399</v>
      </c>
      <c r="I152" s="317" t="s">
        <v>341</v>
      </c>
      <c r="J152" s="317" t="s">
        <v>390</v>
      </c>
      <c r="K152" s="313"/>
    </row>
    <row r="153" s="1" customFormat="1" ht="15" customHeight="1">
      <c r="B153" s="290"/>
      <c r="C153" s="317" t="s">
        <v>287</v>
      </c>
      <c r="D153" s="265"/>
      <c r="E153" s="265"/>
      <c r="F153" s="318" t="s">
        <v>339</v>
      </c>
      <c r="G153" s="265"/>
      <c r="H153" s="317" t="s">
        <v>400</v>
      </c>
      <c r="I153" s="317" t="s">
        <v>341</v>
      </c>
      <c r="J153" s="317" t="s">
        <v>390</v>
      </c>
      <c r="K153" s="313"/>
    </row>
    <row r="154" s="1" customFormat="1" ht="15" customHeight="1">
      <c r="B154" s="290"/>
      <c r="C154" s="317" t="s">
        <v>344</v>
      </c>
      <c r="D154" s="265"/>
      <c r="E154" s="265"/>
      <c r="F154" s="318" t="s">
        <v>345</v>
      </c>
      <c r="G154" s="265"/>
      <c r="H154" s="317" t="s">
        <v>379</v>
      </c>
      <c r="I154" s="317" t="s">
        <v>341</v>
      </c>
      <c r="J154" s="317">
        <v>50</v>
      </c>
      <c r="K154" s="313"/>
    </row>
    <row r="155" s="1" customFormat="1" ht="15" customHeight="1">
      <c r="B155" s="290"/>
      <c r="C155" s="317" t="s">
        <v>347</v>
      </c>
      <c r="D155" s="265"/>
      <c r="E155" s="265"/>
      <c r="F155" s="318" t="s">
        <v>339</v>
      </c>
      <c r="G155" s="265"/>
      <c r="H155" s="317" t="s">
        <v>379</v>
      </c>
      <c r="I155" s="317" t="s">
        <v>349</v>
      </c>
      <c r="J155" s="317"/>
      <c r="K155" s="313"/>
    </row>
    <row r="156" s="1" customFormat="1" ht="15" customHeight="1">
      <c r="B156" s="290"/>
      <c r="C156" s="317" t="s">
        <v>358</v>
      </c>
      <c r="D156" s="265"/>
      <c r="E156" s="265"/>
      <c r="F156" s="318" t="s">
        <v>345</v>
      </c>
      <c r="G156" s="265"/>
      <c r="H156" s="317" t="s">
        <v>379</v>
      </c>
      <c r="I156" s="317" t="s">
        <v>341</v>
      </c>
      <c r="J156" s="317">
        <v>50</v>
      </c>
      <c r="K156" s="313"/>
    </row>
    <row r="157" s="1" customFormat="1" ht="15" customHeight="1">
      <c r="B157" s="290"/>
      <c r="C157" s="317" t="s">
        <v>366</v>
      </c>
      <c r="D157" s="265"/>
      <c r="E157" s="265"/>
      <c r="F157" s="318" t="s">
        <v>345</v>
      </c>
      <c r="G157" s="265"/>
      <c r="H157" s="317" t="s">
        <v>379</v>
      </c>
      <c r="I157" s="317" t="s">
        <v>341</v>
      </c>
      <c r="J157" s="317">
        <v>50</v>
      </c>
      <c r="K157" s="313"/>
    </row>
    <row r="158" s="1" customFormat="1" ht="15" customHeight="1">
      <c r="B158" s="290"/>
      <c r="C158" s="317" t="s">
        <v>364</v>
      </c>
      <c r="D158" s="265"/>
      <c r="E158" s="265"/>
      <c r="F158" s="318" t="s">
        <v>345</v>
      </c>
      <c r="G158" s="265"/>
      <c r="H158" s="317" t="s">
        <v>379</v>
      </c>
      <c r="I158" s="317" t="s">
        <v>341</v>
      </c>
      <c r="J158" s="317">
        <v>50</v>
      </c>
      <c r="K158" s="313"/>
    </row>
    <row r="159" s="1" customFormat="1" ht="15" customHeight="1">
      <c r="B159" s="290"/>
      <c r="C159" s="317" t="s">
        <v>93</v>
      </c>
      <c r="D159" s="265"/>
      <c r="E159" s="265"/>
      <c r="F159" s="318" t="s">
        <v>339</v>
      </c>
      <c r="G159" s="265"/>
      <c r="H159" s="317" t="s">
        <v>401</v>
      </c>
      <c r="I159" s="317" t="s">
        <v>341</v>
      </c>
      <c r="J159" s="317" t="s">
        <v>402</v>
      </c>
      <c r="K159" s="313"/>
    </row>
    <row r="160" s="1" customFormat="1" ht="15" customHeight="1">
      <c r="B160" s="290"/>
      <c r="C160" s="317" t="s">
        <v>403</v>
      </c>
      <c r="D160" s="265"/>
      <c r="E160" s="265"/>
      <c r="F160" s="318" t="s">
        <v>339</v>
      </c>
      <c r="G160" s="265"/>
      <c r="H160" s="317" t="s">
        <v>404</v>
      </c>
      <c r="I160" s="317" t="s">
        <v>374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405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333</v>
      </c>
      <c r="D166" s="280"/>
      <c r="E166" s="280"/>
      <c r="F166" s="280" t="s">
        <v>334</v>
      </c>
      <c r="G166" s="322"/>
      <c r="H166" s="323" t="s">
        <v>57</v>
      </c>
      <c r="I166" s="323" t="s">
        <v>60</v>
      </c>
      <c r="J166" s="280" t="s">
        <v>335</v>
      </c>
      <c r="K166" s="257"/>
    </row>
    <row r="167" s="1" customFormat="1" ht="17.25" customHeight="1">
      <c r="B167" s="258"/>
      <c r="C167" s="282" t="s">
        <v>336</v>
      </c>
      <c r="D167" s="282"/>
      <c r="E167" s="282"/>
      <c r="F167" s="283" t="s">
        <v>337</v>
      </c>
      <c r="G167" s="324"/>
      <c r="H167" s="325"/>
      <c r="I167" s="325"/>
      <c r="J167" s="282" t="s">
        <v>338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342</v>
      </c>
      <c r="D169" s="265"/>
      <c r="E169" s="265"/>
      <c r="F169" s="288" t="s">
        <v>339</v>
      </c>
      <c r="G169" s="265"/>
      <c r="H169" s="265" t="s">
        <v>379</v>
      </c>
      <c r="I169" s="265" t="s">
        <v>341</v>
      </c>
      <c r="J169" s="265">
        <v>120</v>
      </c>
      <c r="K169" s="313"/>
    </row>
    <row r="170" s="1" customFormat="1" ht="15" customHeight="1">
      <c r="B170" s="290"/>
      <c r="C170" s="265" t="s">
        <v>388</v>
      </c>
      <c r="D170" s="265"/>
      <c r="E170" s="265"/>
      <c r="F170" s="288" t="s">
        <v>339</v>
      </c>
      <c r="G170" s="265"/>
      <c r="H170" s="265" t="s">
        <v>389</v>
      </c>
      <c r="I170" s="265" t="s">
        <v>341</v>
      </c>
      <c r="J170" s="265" t="s">
        <v>390</v>
      </c>
      <c r="K170" s="313"/>
    </row>
    <row r="171" s="1" customFormat="1" ht="15" customHeight="1">
      <c r="B171" s="290"/>
      <c r="C171" s="265" t="s">
        <v>287</v>
      </c>
      <c r="D171" s="265"/>
      <c r="E171" s="265"/>
      <c r="F171" s="288" t="s">
        <v>339</v>
      </c>
      <c r="G171" s="265"/>
      <c r="H171" s="265" t="s">
        <v>406</v>
      </c>
      <c r="I171" s="265" t="s">
        <v>341</v>
      </c>
      <c r="J171" s="265" t="s">
        <v>390</v>
      </c>
      <c r="K171" s="313"/>
    </row>
    <row r="172" s="1" customFormat="1" ht="15" customHeight="1">
      <c r="B172" s="290"/>
      <c r="C172" s="265" t="s">
        <v>344</v>
      </c>
      <c r="D172" s="265"/>
      <c r="E172" s="265"/>
      <c r="F172" s="288" t="s">
        <v>345</v>
      </c>
      <c r="G172" s="265"/>
      <c r="H172" s="265" t="s">
        <v>406</v>
      </c>
      <c r="I172" s="265" t="s">
        <v>341</v>
      </c>
      <c r="J172" s="265">
        <v>50</v>
      </c>
      <c r="K172" s="313"/>
    </row>
    <row r="173" s="1" customFormat="1" ht="15" customHeight="1">
      <c r="B173" s="290"/>
      <c r="C173" s="265" t="s">
        <v>347</v>
      </c>
      <c r="D173" s="265"/>
      <c r="E173" s="265"/>
      <c r="F173" s="288" t="s">
        <v>339</v>
      </c>
      <c r="G173" s="265"/>
      <c r="H173" s="265" t="s">
        <v>406</v>
      </c>
      <c r="I173" s="265" t="s">
        <v>349</v>
      </c>
      <c r="J173" s="265"/>
      <c r="K173" s="313"/>
    </row>
    <row r="174" s="1" customFormat="1" ht="15" customHeight="1">
      <c r="B174" s="290"/>
      <c r="C174" s="265" t="s">
        <v>358</v>
      </c>
      <c r="D174" s="265"/>
      <c r="E174" s="265"/>
      <c r="F174" s="288" t="s">
        <v>345</v>
      </c>
      <c r="G174" s="265"/>
      <c r="H174" s="265" t="s">
        <v>406</v>
      </c>
      <c r="I174" s="265" t="s">
        <v>341</v>
      </c>
      <c r="J174" s="265">
        <v>50</v>
      </c>
      <c r="K174" s="313"/>
    </row>
    <row r="175" s="1" customFormat="1" ht="15" customHeight="1">
      <c r="B175" s="290"/>
      <c r="C175" s="265" t="s">
        <v>366</v>
      </c>
      <c r="D175" s="265"/>
      <c r="E175" s="265"/>
      <c r="F175" s="288" t="s">
        <v>345</v>
      </c>
      <c r="G175" s="265"/>
      <c r="H175" s="265" t="s">
        <v>406</v>
      </c>
      <c r="I175" s="265" t="s">
        <v>341</v>
      </c>
      <c r="J175" s="265">
        <v>50</v>
      </c>
      <c r="K175" s="313"/>
    </row>
    <row r="176" s="1" customFormat="1" ht="15" customHeight="1">
      <c r="B176" s="290"/>
      <c r="C176" s="265" t="s">
        <v>364</v>
      </c>
      <c r="D176" s="265"/>
      <c r="E176" s="265"/>
      <c r="F176" s="288" t="s">
        <v>345</v>
      </c>
      <c r="G176" s="265"/>
      <c r="H176" s="265" t="s">
        <v>406</v>
      </c>
      <c r="I176" s="265" t="s">
        <v>341</v>
      </c>
      <c r="J176" s="265">
        <v>50</v>
      </c>
      <c r="K176" s="313"/>
    </row>
    <row r="177" s="1" customFormat="1" ht="15" customHeight="1">
      <c r="B177" s="290"/>
      <c r="C177" s="265" t="s">
        <v>101</v>
      </c>
      <c r="D177" s="265"/>
      <c r="E177" s="265"/>
      <c r="F177" s="288" t="s">
        <v>339</v>
      </c>
      <c r="G177" s="265"/>
      <c r="H177" s="265" t="s">
        <v>407</v>
      </c>
      <c r="I177" s="265" t="s">
        <v>408</v>
      </c>
      <c r="J177" s="265"/>
      <c r="K177" s="313"/>
    </row>
    <row r="178" s="1" customFormat="1" ht="15" customHeight="1">
      <c r="B178" s="290"/>
      <c r="C178" s="265" t="s">
        <v>60</v>
      </c>
      <c r="D178" s="265"/>
      <c r="E178" s="265"/>
      <c r="F178" s="288" t="s">
        <v>339</v>
      </c>
      <c r="G178" s="265"/>
      <c r="H178" s="265" t="s">
        <v>409</v>
      </c>
      <c r="I178" s="265" t="s">
        <v>410</v>
      </c>
      <c r="J178" s="265">
        <v>1</v>
      </c>
      <c r="K178" s="313"/>
    </row>
    <row r="179" s="1" customFormat="1" ht="15" customHeight="1">
      <c r="B179" s="290"/>
      <c r="C179" s="265" t="s">
        <v>56</v>
      </c>
      <c r="D179" s="265"/>
      <c r="E179" s="265"/>
      <c r="F179" s="288" t="s">
        <v>339</v>
      </c>
      <c r="G179" s="265"/>
      <c r="H179" s="265" t="s">
        <v>411</v>
      </c>
      <c r="I179" s="265" t="s">
        <v>341</v>
      </c>
      <c r="J179" s="265">
        <v>20</v>
      </c>
      <c r="K179" s="313"/>
    </row>
    <row r="180" s="1" customFormat="1" ht="15" customHeight="1">
      <c r="B180" s="290"/>
      <c r="C180" s="265" t="s">
        <v>57</v>
      </c>
      <c r="D180" s="265"/>
      <c r="E180" s="265"/>
      <c r="F180" s="288" t="s">
        <v>339</v>
      </c>
      <c r="G180" s="265"/>
      <c r="H180" s="265" t="s">
        <v>412</v>
      </c>
      <c r="I180" s="265" t="s">
        <v>341</v>
      </c>
      <c r="J180" s="265">
        <v>255</v>
      </c>
      <c r="K180" s="313"/>
    </row>
    <row r="181" s="1" customFormat="1" ht="15" customHeight="1">
      <c r="B181" s="290"/>
      <c r="C181" s="265" t="s">
        <v>102</v>
      </c>
      <c r="D181" s="265"/>
      <c r="E181" s="265"/>
      <c r="F181" s="288" t="s">
        <v>339</v>
      </c>
      <c r="G181" s="265"/>
      <c r="H181" s="265" t="s">
        <v>303</v>
      </c>
      <c r="I181" s="265" t="s">
        <v>341</v>
      </c>
      <c r="J181" s="265">
        <v>10</v>
      </c>
      <c r="K181" s="313"/>
    </row>
    <row r="182" s="1" customFormat="1" ht="15" customHeight="1">
      <c r="B182" s="290"/>
      <c r="C182" s="265" t="s">
        <v>103</v>
      </c>
      <c r="D182" s="265"/>
      <c r="E182" s="265"/>
      <c r="F182" s="288" t="s">
        <v>339</v>
      </c>
      <c r="G182" s="265"/>
      <c r="H182" s="265" t="s">
        <v>413</v>
      </c>
      <c r="I182" s="265" t="s">
        <v>374</v>
      </c>
      <c r="J182" s="265"/>
      <c r="K182" s="313"/>
    </row>
    <row r="183" s="1" customFormat="1" ht="15" customHeight="1">
      <c r="B183" s="290"/>
      <c r="C183" s="265" t="s">
        <v>414</v>
      </c>
      <c r="D183" s="265"/>
      <c r="E183" s="265"/>
      <c r="F183" s="288" t="s">
        <v>339</v>
      </c>
      <c r="G183" s="265"/>
      <c r="H183" s="265" t="s">
        <v>415</v>
      </c>
      <c r="I183" s="265" t="s">
        <v>374</v>
      </c>
      <c r="J183" s="265"/>
      <c r="K183" s="313"/>
    </row>
    <row r="184" s="1" customFormat="1" ht="15" customHeight="1">
      <c r="B184" s="290"/>
      <c r="C184" s="265" t="s">
        <v>403</v>
      </c>
      <c r="D184" s="265"/>
      <c r="E184" s="265"/>
      <c r="F184" s="288" t="s">
        <v>339</v>
      </c>
      <c r="G184" s="265"/>
      <c r="H184" s="265" t="s">
        <v>416</v>
      </c>
      <c r="I184" s="265" t="s">
        <v>374</v>
      </c>
      <c r="J184" s="265"/>
      <c r="K184" s="313"/>
    </row>
    <row r="185" s="1" customFormat="1" ht="15" customHeight="1">
      <c r="B185" s="290"/>
      <c r="C185" s="265" t="s">
        <v>105</v>
      </c>
      <c r="D185" s="265"/>
      <c r="E185" s="265"/>
      <c r="F185" s="288" t="s">
        <v>345</v>
      </c>
      <c r="G185" s="265"/>
      <c r="H185" s="265" t="s">
        <v>417</v>
      </c>
      <c r="I185" s="265" t="s">
        <v>341</v>
      </c>
      <c r="J185" s="265">
        <v>50</v>
      </c>
      <c r="K185" s="313"/>
    </row>
    <row r="186" s="1" customFormat="1" ht="15" customHeight="1">
      <c r="B186" s="290"/>
      <c r="C186" s="265" t="s">
        <v>418</v>
      </c>
      <c r="D186" s="265"/>
      <c r="E186" s="265"/>
      <c r="F186" s="288" t="s">
        <v>345</v>
      </c>
      <c r="G186" s="265"/>
      <c r="H186" s="265" t="s">
        <v>419</v>
      </c>
      <c r="I186" s="265" t="s">
        <v>420</v>
      </c>
      <c r="J186" s="265"/>
      <c r="K186" s="313"/>
    </row>
    <row r="187" s="1" customFormat="1" ht="15" customHeight="1">
      <c r="B187" s="290"/>
      <c r="C187" s="265" t="s">
        <v>421</v>
      </c>
      <c r="D187" s="265"/>
      <c r="E187" s="265"/>
      <c r="F187" s="288" t="s">
        <v>345</v>
      </c>
      <c r="G187" s="265"/>
      <c r="H187" s="265" t="s">
        <v>422</v>
      </c>
      <c r="I187" s="265" t="s">
        <v>420</v>
      </c>
      <c r="J187" s="265"/>
      <c r="K187" s="313"/>
    </row>
    <row r="188" s="1" customFormat="1" ht="15" customHeight="1">
      <c r="B188" s="290"/>
      <c r="C188" s="265" t="s">
        <v>423</v>
      </c>
      <c r="D188" s="265"/>
      <c r="E188" s="265"/>
      <c r="F188" s="288" t="s">
        <v>345</v>
      </c>
      <c r="G188" s="265"/>
      <c r="H188" s="265" t="s">
        <v>424</v>
      </c>
      <c r="I188" s="265" t="s">
        <v>420</v>
      </c>
      <c r="J188" s="265"/>
      <c r="K188" s="313"/>
    </row>
    <row r="189" s="1" customFormat="1" ht="15" customHeight="1">
      <c r="B189" s="290"/>
      <c r="C189" s="326" t="s">
        <v>425</v>
      </c>
      <c r="D189" s="265"/>
      <c r="E189" s="265"/>
      <c r="F189" s="288" t="s">
        <v>345</v>
      </c>
      <c r="G189" s="265"/>
      <c r="H189" s="265" t="s">
        <v>426</v>
      </c>
      <c r="I189" s="265" t="s">
        <v>427</v>
      </c>
      <c r="J189" s="327" t="s">
        <v>428</v>
      </c>
      <c r="K189" s="313"/>
    </row>
    <row r="190" s="1" customFormat="1" ht="15" customHeight="1">
      <c r="B190" s="290"/>
      <c r="C190" s="326" t="s">
        <v>45</v>
      </c>
      <c r="D190" s="265"/>
      <c r="E190" s="265"/>
      <c r="F190" s="288" t="s">
        <v>339</v>
      </c>
      <c r="G190" s="265"/>
      <c r="H190" s="262" t="s">
        <v>429</v>
      </c>
      <c r="I190" s="265" t="s">
        <v>430</v>
      </c>
      <c r="J190" s="265"/>
      <c r="K190" s="313"/>
    </row>
    <row r="191" s="1" customFormat="1" ht="15" customHeight="1">
      <c r="B191" s="290"/>
      <c r="C191" s="326" t="s">
        <v>431</v>
      </c>
      <c r="D191" s="265"/>
      <c r="E191" s="265"/>
      <c r="F191" s="288" t="s">
        <v>339</v>
      </c>
      <c r="G191" s="265"/>
      <c r="H191" s="265" t="s">
        <v>432</v>
      </c>
      <c r="I191" s="265" t="s">
        <v>374</v>
      </c>
      <c r="J191" s="265"/>
      <c r="K191" s="313"/>
    </row>
    <row r="192" s="1" customFormat="1" ht="15" customHeight="1">
      <c r="B192" s="290"/>
      <c r="C192" s="326" t="s">
        <v>433</v>
      </c>
      <c r="D192" s="265"/>
      <c r="E192" s="265"/>
      <c r="F192" s="288" t="s">
        <v>339</v>
      </c>
      <c r="G192" s="265"/>
      <c r="H192" s="265" t="s">
        <v>434</v>
      </c>
      <c r="I192" s="265" t="s">
        <v>374</v>
      </c>
      <c r="J192" s="265"/>
      <c r="K192" s="313"/>
    </row>
    <row r="193" s="1" customFormat="1" ht="15" customHeight="1">
      <c r="B193" s="290"/>
      <c r="C193" s="326" t="s">
        <v>435</v>
      </c>
      <c r="D193" s="265"/>
      <c r="E193" s="265"/>
      <c r="F193" s="288" t="s">
        <v>345</v>
      </c>
      <c r="G193" s="265"/>
      <c r="H193" s="265" t="s">
        <v>436</v>
      </c>
      <c r="I193" s="265" t="s">
        <v>374</v>
      </c>
      <c r="J193" s="265"/>
      <c r="K193" s="313"/>
    </row>
    <row r="194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="1" customFormat="1" ht="21">
      <c r="B199" s="255"/>
      <c r="C199" s="256" t="s">
        <v>437</v>
      </c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5.5" customHeight="1">
      <c r="B200" s="255"/>
      <c r="C200" s="329" t="s">
        <v>438</v>
      </c>
      <c r="D200" s="329"/>
      <c r="E200" s="329"/>
      <c r="F200" s="329" t="s">
        <v>439</v>
      </c>
      <c r="G200" s="330"/>
      <c r="H200" s="329" t="s">
        <v>440</v>
      </c>
      <c r="I200" s="329"/>
      <c r="J200" s="329"/>
      <c r="K200" s="257"/>
    </row>
    <row r="20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="1" customFormat="1" ht="15" customHeight="1">
      <c r="B202" s="290"/>
      <c r="C202" s="265" t="s">
        <v>430</v>
      </c>
      <c r="D202" s="265"/>
      <c r="E202" s="265"/>
      <c r="F202" s="288" t="s">
        <v>46</v>
      </c>
      <c r="G202" s="265"/>
      <c r="H202" s="265" t="s">
        <v>441</v>
      </c>
      <c r="I202" s="265"/>
      <c r="J202" s="265"/>
      <c r="K202" s="313"/>
    </row>
    <row r="203" s="1" customFormat="1" ht="15" customHeight="1">
      <c r="B203" s="290"/>
      <c r="C203" s="265"/>
      <c r="D203" s="265"/>
      <c r="E203" s="265"/>
      <c r="F203" s="288" t="s">
        <v>47</v>
      </c>
      <c r="G203" s="265"/>
      <c r="H203" s="265" t="s">
        <v>442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50</v>
      </c>
      <c r="G204" s="265"/>
      <c r="H204" s="265" t="s">
        <v>443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48</v>
      </c>
      <c r="G205" s="265"/>
      <c r="H205" s="265" t="s">
        <v>444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49</v>
      </c>
      <c r="G206" s="265"/>
      <c r="H206" s="265" t="s">
        <v>445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/>
      <c r="G207" s="265"/>
      <c r="H207" s="265"/>
      <c r="I207" s="265"/>
      <c r="J207" s="265"/>
      <c r="K207" s="313"/>
    </row>
    <row r="208" s="1" customFormat="1" ht="15" customHeight="1">
      <c r="B208" s="290"/>
      <c r="C208" s="265" t="s">
        <v>386</v>
      </c>
      <c r="D208" s="265"/>
      <c r="E208" s="265"/>
      <c r="F208" s="288" t="s">
        <v>82</v>
      </c>
      <c r="G208" s="265"/>
      <c r="H208" s="265" t="s">
        <v>446</v>
      </c>
      <c r="I208" s="265"/>
      <c r="J208" s="265"/>
      <c r="K208" s="313"/>
    </row>
    <row r="209" s="1" customFormat="1" ht="15" customHeight="1">
      <c r="B209" s="290"/>
      <c r="C209" s="265"/>
      <c r="D209" s="265"/>
      <c r="E209" s="265"/>
      <c r="F209" s="288" t="s">
        <v>281</v>
      </c>
      <c r="G209" s="265"/>
      <c r="H209" s="265" t="s">
        <v>282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279</v>
      </c>
      <c r="G210" s="265"/>
      <c r="H210" s="265" t="s">
        <v>447</v>
      </c>
      <c r="I210" s="265"/>
      <c r="J210" s="265"/>
      <c r="K210" s="313"/>
    </row>
    <row r="211" s="1" customFormat="1" ht="15" customHeight="1">
      <c r="B211" s="331"/>
      <c r="C211" s="265"/>
      <c r="D211" s="265"/>
      <c r="E211" s="265"/>
      <c r="F211" s="288" t="s">
        <v>283</v>
      </c>
      <c r="G211" s="326"/>
      <c r="H211" s="317" t="s">
        <v>284</v>
      </c>
      <c r="I211" s="317"/>
      <c r="J211" s="317"/>
      <c r="K211" s="332"/>
    </row>
    <row r="212" s="1" customFormat="1" ht="15" customHeight="1">
      <c r="B212" s="331"/>
      <c r="C212" s="265"/>
      <c r="D212" s="265"/>
      <c r="E212" s="265"/>
      <c r="F212" s="288" t="s">
        <v>285</v>
      </c>
      <c r="G212" s="326"/>
      <c r="H212" s="317" t="s">
        <v>261</v>
      </c>
      <c r="I212" s="317"/>
      <c r="J212" s="317"/>
      <c r="K212" s="332"/>
    </row>
    <row r="213" s="1" customFormat="1" ht="15" customHeight="1">
      <c r="B213" s="331"/>
      <c r="C213" s="265"/>
      <c r="D213" s="265"/>
      <c r="E213" s="265"/>
      <c r="F213" s="288"/>
      <c r="G213" s="326"/>
      <c r="H213" s="317"/>
      <c r="I213" s="317"/>
      <c r="J213" s="317"/>
      <c r="K213" s="332"/>
    </row>
    <row r="214" s="1" customFormat="1" ht="15" customHeight="1">
      <c r="B214" s="331"/>
      <c r="C214" s="265" t="s">
        <v>410</v>
      </c>
      <c r="D214" s="265"/>
      <c r="E214" s="265"/>
      <c r="F214" s="288">
        <v>1</v>
      </c>
      <c r="G214" s="326"/>
      <c r="H214" s="317" t="s">
        <v>448</v>
      </c>
      <c r="I214" s="317"/>
      <c r="J214" s="317"/>
      <c r="K214" s="332"/>
    </row>
    <row r="215" s="1" customFormat="1" ht="15" customHeight="1">
      <c r="B215" s="331"/>
      <c r="C215" s="265"/>
      <c r="D215" s="265"/>
      <c r="E215" s="265"/>
      <c r="F215" s="288">
        <v>2</v>
      </c>
      <c r="G215" s="326"/>
      <c r="H215" s="317" t="s">
        <v>449</v>
      </c>
      <c r="I215" s="317"/>
      <c r="J215" s="317"/>
      <c r="K215" s="332"/>
    </row>
    <row r="216" s="1" customFormat="1" ht="15" customHeight="1">
      <c r="B216" s="331"/>
      <c r="C216" s="265"/>
      <c r="D216" s="265"/>
      <c r="E216" s="265"/>
      <c r="F216" s="288">
        <v>3</v>
      </c>
      <c r="G216" s="326"/>
      <c r="H216" s="317" t="s">
        <v>450</v>
      </c>
      <c r="I216" s="317"/>
      <c r="J216" s="317"/>
      <c r="K216" s="332"/>
    </row>
    <row r="217" s="1" customFormat="1" ht="15" customHeight="1">
      <c r="B217" s="331"/>
      <c r="C217" s="265"/>
      <c r="D217" s="265"/>
      <c r="E217" s="265"/>
      <c r="F217" s="288">
        <v>4</v>
      </c>
      <c r="G217" s="326"/>
      <c r="H217" s="317" t="s">
        <v>451</v>
      </c>
      <c r="I217" s="317"/>
      <c r="J217" s="317"/>
      <c r="K217" s="332"/>
    </row>
    <row r="218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2022-01-07T11:28:44Z</dcterms:created>
  <dcterms:modified xsi:type="dcterms:W3CDTF">2022-01-07T11:28:48Z</dcterms:modified>
</cp:coreProperties>
</file>